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9435" activeTab="0"/>
  </bookViews>
  <sheets>
    <sheet name="Plan I stopnia stacjonarne 2017" sheetId="1" r:id="rId1"/>
  </sheets>
  <definedNames>
    <definedName name="_xlnm.Print_Area" localSheetId="0">'Plan I stopnia stacjonarne 2017'!$A$1:$AM$117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9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usunąć egzamin w karcie przedmiotu</t>
        </r>
      </text>
    </comment>
  </commentList>
</comments>
</file>

<file path=xl/sharedStrings.xml><?xml version="1.0" encoding="utf-8"?>
<sst xmlns="http://schemas.openxmlformats.org/spreadsheetml/2006/main" count="248" uniqueCount="218">
  <si>
    <t>PLAN STUDIÓW STACJONARNYCH PIERWSZEGO STOPNIA</t>
  </si>
  <si>
    <t>Rodzaj zajęć:</t>
  </si>
  <si>
    <t>I</t>
  </si>
  <si>
    <t>W/WS</t>
  </si>
  <si>
    <t>II</t>
  </si>
  <si>
    <t>C/K/L/P/PZ/S</t>
  </si>
  <si>
    <t>III</t>
  </si>
  <si>
    <t>PW/PE/KZ</t>
  </si>
  <si>
    <t>Rozkład godzin</t>
  </si>
  <si>
    <t>Lp.</t>
  </si>
  <si>
    <t>Przedmiot</t>
  </si>
  <si>
    <t>forma zal. po semestrze *</t>
  </si>
  <si>
    <t>I rok</t>
  </si>
  <si>
    <t>II rok</t>
  </si>
  <si>
    <t>III rok</t>
  </si>
  <si>
    <t>Razem godz.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</si>
  <si>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</si>
  <si>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</si>
  <si>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</si>
  <si>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</si>
  <si>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</si>
  <si>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</si>
  <si>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</si>
  <si>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</si>
  <si>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</si>
  <si>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</si>
  <si>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</si>
  <si>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ECTS</t>
  </si>
  <si>
    <t>MODUŁ OGÓLNOUCZELNIANY</t>
  </si>
  <si>
    <t>Lektorat języka obcego</t>
  </si>
  <si>
    <t>1-4</t>
  </si>
  <si>
    <t>Wychowanie fizyczne</t>
  </si>
  <si>
    <t>Technologia informacyjna</t>
  </si>
  <si>
    <t>Ochrona własności intelektualnej</t>
  </si>
  <si>
    <t>Przedsiębiorczość</t>
  </si>
  <si>
    <t>Filozofia</t>
  </si>
  <si>
    <t>Etyka</t>
  </si>
  <si>
    <t>BHP i ergonomia</t>
  </si>
  <si>
    <t>Przysposobienie biblioteczne</t>
  </si>
  <si>
    <t>razem</t>
  </si>
  <si>
    <t>MODUŁ PODSTAWOWY</t>
  </si>
  <si>
    <t>Podstawy biologii</t>
  </si>
  <si>
    <t>Biofizyka</t>
  </si>
  <si>
    <t>Anatomia</t>
  </si>
  <si>
    <t>Histologia</t>
  </si>
  <si>
    <t xml:space="preserve">Fizjologia </t>
  </si>
  <si>
    <t>Patofizjologia</t>
  </si>
  <si>
    <t>Biochemia</t>
  </si>
  <si>
    <t>Higiena</t>
  </si>
  <si>
    <t>Mikrobiologia i immunologia</t>
  </si>
  <si>
    <t>Alergologia</t>
  </si>
  <si>
    <t>Farmakologia</t>
  </si>
  <si>
    <t>Pierwsza pomoc</t>
  </si>
  <si>
    <t>Podstawy komunikacji interpersonalnej</t>
  </si>
  <si>
    <t>Wybrane zagadnienia z prawa cywilnego, gospodarczego i prawa pracy</t>
  </si>
  <si>
    <t>Podstawy genetyki</t>
  </si>
  <si>
    <t>Cytofizjologia</t>
  </si>
  <si>
    <t>Podstawy chemii</t>
  </si>
  <si>
    <t>Podstawy toksykologii</t>
  </si>
  <si>
    <t>Sensoryka i środki zapachowe</t>
  </si>
  <si>
    <t>MODUŁ KIERUNKOWY</t>
  </si>
  <si>
    <t>Kosmetologia pielęgnacyjna</t>
  </si>
  <si>
    <t>Dermatologia</t>
  </si>
  <si>
    <t>Pielęgnacja ciała, alternatywne rodzaje masażu</t>
  </si>
  <si>
    <t>Masaż w kosmetyce</t>
  </si>
  <si>
    <t>Podologia</t>
  </si>
  <si>
    <t>Podstawy flebologii</t>
  </si>
  <si>
    <t>SPA i odnowa biologiczna</t>
  </si>
  <si>
    <t>Zdobnictwo w kosmetyce</t>
  </si>
  <si>
    <t>Zasady wizażu i stylizacji</t>
  </si>
  <si>
    <t>Biotechnologia w kosmetologii</t>
  </si>
  <si>
    <t>Propedeutyka dietetyki</t>
  </si>
  <si>
    <t>MODUŁ DYPLOMOWY</t>
  </si>
  <si>
    <t>Metodologia badań</t>
  </si>
  <si>
    <t>Seminarium dyplomowe</t>
  </si>
  <si>
    <t>3-6</t>
  </si>
  <si>
    <t>Praktyki zawodowe</t>
  </si>
  <si>
    <t>Moduły razem</t>
  </si>
  <si>
    <t>Wykaz form kształcenia praktycznego</t>
  </si>
  <si>
    <t>W - wykład</t>
  </si>
  <si>
    <t>I, II - godziny kontaktowe</t>
  </si>
  <si>
    <t>WS - wykład specjalnościowy</t>
  </si>
  <si>
    <t>III - godziny niekontaktowe</t>
  </si>
  <si>
    <t>C - ćwiczenia</t>
  </si>
  <si>
    <t>K - konwersatoria</t>
  </si>
  <si>
    <t>S - semianrium wynikające z planu studiów</t>
  </si>
  <si>
    <t>Kosmetologia upiększająca specjalistyczna</t>
  </si>
  <si>
    <t>Kosmetyki naturalne i certyfikacja ekologiczna</t>
  </si>
  <si>
    <t>*</t>
  </si>
  <si>
    <r>
      <rPr>
        <sz val="12"/>
        <rFont val="Calibri"/>
        <family val="2"/>
      </rPr>
      <t>Kierunek:</t>
    </r>
    <r>
      <rPr>
        <b/>
        <sz val="12"/>
        <rFont val="Calibri"/>
        <family val="2"/>
      </rPr>
      <t xml:space="preserve"> Kosmetologia</t>
    </r>
  </si>
  <si>
    <r>
      <rPr>
        <sz val="12"/>
        <rFont val="Calibri"/>
        <family val="2"/>
      </rPr>
      <t>Specjalność:</t>
    </r>
    <r>
      <rPr>
        <b/>
        <sz val="12"/>
        <rFont val="Calibri"/>
        <family val="2"/>
      </rPr>
      <t xml:space="preserve"> -</t>
    </r>
  </si>
  <si>
    <t>kod</t>
  </si>
  <si>
    <t xml:space="preserve">I  </t>
  </si>
  <si>
    <t>Godziny ogółem</t>
  </si>
  <si>
    <t>Godzimu kontaktowe</t>
  </si>
  <si>
    <t>Godziny niekontaktowe</t>
  </si>
  <si>
    <t>Zatwierdzam</t>
  </si>
  <si>
    <t>Kreowanie wizerunku</t>
  </si>
  <si>
    <t>Zastosowanie aparatury w kosmetologii</t>
  </si>
  <si>
    <t>Aromaterapia</t>
  </si>
  <si>
    <t>Angielski zawodowy</t>
  </si>
  <si>
    <t>Laseroterapia</t>
  </si>
  <si>
    <t>Autoprezentacja</t>
  </si>
  <si>
    <t>Chemia kosmetyczna</t>
  </si>
  <si>
    <t>Psychologia w biznesie</t>
  </si>
  <si>
    <t>Medycyna estetyczna</t>
  </si>
  <si>
    <t>Chirurgia plastyczna</t>
  </si>
  <si>
    <t>Kosmetologia lecznicza</t>
  </si>
  <si>
    <t>Trendy w kosmetologii</t>
  </si>
  <si>
    <t>Kosmetologia upiększająca dłoni</t>
  </si>
  <si>
    <t>Surowce w kosmetologii</t>
  </si>
  <si>
    <t>Technologia kosmetyków</t>
  </si>
  <si>
    <t>MODUŁ  FAKULTATYWNY I</t>
  </si>
  <si>
    <t>MODUŁFAKULTATYWNY II</t>
  </si>
  <si>
    <t>Kształtowanie  sylwetki</t>
  </si>
  <si>
    <t>Modelowanie  sylwetki</t>
  </si>
  <si>
    <t>Podstawy żywienia człowieka</t>
  </si>
  <si>
    <t>Pielęgnacja ciała i masaż bańką chińską</t>
  </si>
  <si>
    <t xml:space="preserve">Masaż klasyczny </t>
  </si>
  <si>
    <t>Pielęgnacja stóp</t>
  </si>
  <si>
    <t>Podstawy chirurgii naczyniowej</t>
  </si>
  <si>
    <t>Refleksologia</t>
  </si>
  <si>
    <t>Refleksoterapia</t>
  </si>
  <si>
    <t>Podstawy epidemiologii</t>
  </si>
  <si>
    <t>Zdrowie publiczne</t>
  </si>
  <si>
    <t>Promocja zdrowia</t>
  </si>
  <si>
    <t>Obowiązujący od roku akademickiego 2017/2018</t>
  </si>
  <si>
    <t>Aspekty psychologiczne  w pracy  z trudnym klientem</t>
  </si>
  <si>
    <t>2,3,4</t>
  </si>
  <si>
    <t>Kosmetologia upiększająca</t>
  </si>
  <si>
    <t>Psychologia społeczna z elementami psychologii poznawczej</t>
  </si>
  <si>
    <r>
      <t>Wydział:</t>
    </r>
    <r>
      <rPr>
        <b/>
        <sz val="12"/>
        <rFont val="Calibri"/>
        <family val="2"/>
      </rPr>
      <t xml:space="preserve"> Lekarski i Nauk o Zdrowiu</t>
    </r>
  </si>
  <si>
    <t>1012-7KOS-A01-L</t>
  </si>
  <si>
    <t>1012-7KOS-A02-WF</t>
  </si>
  <si>
    <t>1012-7KOS-A03-TI</t>
  </si>
  <si>
    <t>1012-7KOS-A04-OWI</t>
  </si>
  <si>
    <t>1012-7KOS-A05-P</t>
  </si>
  <si>
    <t>1012-7KOS-A06-FZ</t>
  </si>
  <si>
    <t>1012-7KOS-A07-PW</t>
  </si>
  <si>
    <t>1012-7KOS-A08-ETK</t>
  </si>
  <si>
    <t>1012-7KOS-A09-BHPiE</t>
  </si>
  <si>
    <t>1012-7KOS-A10-PRB</t>
  </si>
  <si>
    <t>1012-7KOS-A11-PSPL</t>
  </si>
  <si>
    <t>1012-7KOS-B12-PB</t>
  </si>
  <si>
    <t>1012-7KOS-B13-BF</t>
  </si>
  <si>
    <t>1012-7KOS-B14-ANAT</t>
  </si>
  <si>
    <t>1012-7KOS-B15-HIST</t>
  </si>
  <si>
    <t>1012-7KOS-B16-FIZJ</t>
  </si>
  <si>
    <t>1012-7KOS-B19-MI</t>
  </si>
  <si>
    <t>1012-7KOS-B21-FAR</t>
  </si>
  <si>
    <t>1012-7KOS-B23-PKI</t>
  </si>
  <si>
    <t>1012-7KOS-B24-WZPCGPP</t>
  </si>
  <si>
    <t>1012-7KOS-B25-PG</t>
  </si>
  <si>
    <t>1012-7KOS-B26-CYT</t>
  </si>
  <si>
    <t>1012-7KOS-B27-PCH</t>
  </si>
  <si>
    <t>1012-7KOS-B29-SSZ</t>
  </si>
  <si>
    <t>1012-7KOS-C30-DER</t>
  </si>
  <si>
    <t>1012-7KOS-C31-SPAOB</t>
  </si>
  <si>
    <t>1012-7KOS-C32-ZK</t>
  </si>
  <si>
    <t>1012-7KOS-C33-ZWS</t>
  </si>
  <si>
    <t>1012-7KOS-C34-APWPZTK</t>
  </si>
  <si>
    <t>1012-7KOS-C35-KW</t>
  </si>
  <si>
    <t>1012-7KOS-C36-ZAWK</t>
  </si>
  <si>
    <t>1012-7KOS-C37-AROMA</t>
  </si>
  <si>
    <t>1012-7KOS-C38-AZ</t>
  </si>
  <si>
    <t>1012-7KOS-C39-LASER</t>
  </si>
  <si>
    <t>1012-7KOS-C40-AUTOPR</t>
  </si>
  <si>
    <t>1012-7KOS-C41-CHK</t>
  </si>
  <si>
    <t>1012-7KOS-C42-PWB</t>
  </si>
  <si>
    <t>1012-7KOS-C43-ME</t>
  </si>
  <si>
    <t>1012-7KOS-C44-CHP</t>
  </si>
  <si>
    <t>1012-7KOS-C45-KL</t>
  </si>
  <si>
    <t>1012-7KOS-C46-KU</t>
  </si>
  <si>
    <t>1012-7KOS-C47-KP</t>
  </si>
  <si>
    <t>1012-7KOS-C50-TWK</t>
  </si>
  <si>
    <t>1012-7KOS-C48-KUD</t>
  </si>
  <si>
    <t>1012-7KOS-C49-KUS</t>
  </si>
  <si>
    <t>1012-7KOS-F54-KS</t>
  </si>
  <si>
    <t>1012-7KOS-F55-PCARM</t>
  </si>
  <si>
    <t>1012-7KOS-F56-MWK</t>
  </si>
  <si>
    <t>1012-7KOS-F57-P</t>
  </si>
  <si>
    <t>1012-7KOS-F58-PF</t>
  </si>
  <si>
    <t>1012-7KOS-F59-BWK</t>
  </si>
  <si>
    <t>1012-7KOS-F60-PD</t>
  </si>
  <si>
    <t>1012-7KOS-F61-SWK</t>
  </si>
  <si>
    <t>1012-7KOS-F62-R</t>
  </si>
  <si>
    <t>1012-7KOS-F63-ZP</t>
  </si>
  <si>
    <t>1012-7KOS-F64-H</t>
  </si>
  <si>
    <t>1012-7KOS-F65-MS</t>
  </si>
  <si>
    <t>1012-7KOS-F66-PCIMBCH</t>
  </si>
  <si>
    <t>1012-7KOS-F67-MK</t>
  </si>
  <si>
    <t>1012-7KOS-F68-PS</t>
  </si>
  <si>
    <t>1012-7KOS-F69-PCHN</t>
  </si>
  <si>
    <t>1012-7KOS-F70-TK</t>
  </si>
  <si>
    <t>1012-7KOS-F71-PŻCZ</t>
  </si>
  <si>
    <t>1012-7KOS-F72-KNICE</t>
  </si>
  <si>
    <t>1012-7KOS-F73-R</t>
  </si>
  <si>
    <t>1012-7KOS-F74-PZ</t>
  </si>
  <si>
    <t>1012-7KOS-F75-PE</t>
  </si>
  <si>
    <t xml:space="preserve"> Legenda: według Zarządzenia Nr 39/2015 Rektora UJK z dnia 25 maja 2015 r.</t>
  </si>
  <si>
    <t>J-języki</t>
  </si>
  <si>
    <t>L/LS - laboratoria</t>
  </si>
  <si>
    <t>P - ćwiczenia praktyczne</t>
  </si>
  <si>
    <t>1012-7KOS-B20-ALER</t>
  </si>
  <si>
    <t>1012-7KOS-B18-BIOCH</t>
  </si>
  <si>
    <t>1012-7KOS-B17-PATOF</t>
  </si>
  <si>
    <t>1012-7KOS-B22-PIERWPOM</t>
  </si>
  <si>
    <t>1012-7KOS-D51-MB</t>
  </si>
  <si>
    <t>1012-7KOS-D52-SD</t>
  </si>
  <si>
    <t>1012-7KOS-D53-PZ</t>
  </si>
  <si>
    <t>1012-7KOS-B28-PT</t>
  </si>
  <si>
    <t>przedmioty do wyboru (54 ECTS)</t>
  </si>
  <si>
    <t>**Przedmioty w zakresie wsparcia studentów w procesie uczenia się (jeden do wyboru): 
-Techniki relaksacyjne w radzeniu sobie ze stresem,
 -Psychologia rozoju osobistego</t>
  </si>
  <si>
    <t>praktyki zawodowe (poz. 53)</t>
  </si>
  <si>
    <t>PZ-ćwiczenia praktyczne w placówkach ochrony zdrowia, praktyki zawodowe</t>
  </si>
  <si>
    <t>Przedmioty w zakresie wsparcia studentów w procesie uczenia się**
-Techniki relaksacyjne w radzeniu sobie ze stresem
-Psychologia rozwoju osobistego</t>
  </si>
  <si>
    <t xml:space="preserve"> zajecia prowadzone w formie ćwiczeń
(poz.7,14,17,19,20,21,22,23,28,30,34,35,36;37,38,39,40,41,42,43,44,45,50,51,54,58,60,61,63,64,65,69,71,72,74,75)</t>
  </si>
  <si>
    <t>zajecia prowadzone w laboratoriach 
(poz.13,15,16,18,25,26,27,29,31,32,33,46,47,48,49,,55,56,57,59,62,66,,67,68,70,73)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</si>
</sst>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2"/>
      <color indexed="8"/>
      <name val="Verdana"/>
      <family val="0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i/>
      <sz val="9"/>
      <name val="Arial"/>
      <family val="2"/>
    </font>
    <font>
      <b/>
      <sz val="12"/>
      <name val="Verdana"/>
      <family val="2"/>
    </font>
    <font>
      <sz val="9"/>
      <name val="Calibri"/>
      <family val="2"/>
    </font>
    <font>
      <i/>
      <sz val="9"/>
      <name val="Calibri"/>
      <family val="2"/>
    </font>
    <font>
      <i/>
      <sz val="9"/>
      <name val="Times New Roman"/>
      <family val="1"/>
    </font>
    <font>
      <sz val="11"/>
      <color indexed="17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53"/>
      <name val="Calibri"/>
      <family val="2"/>
    </font>
    <font>
      <sz val="11"/>
      <color indexed="53"/>
      <name val="Calibri"/>
      <family val="2"/>
    </font>
    <font>
      <i/>
      <sz val="12"/>
      <name val="Calibri"/>
      <family val="2"/>
    </font>
    <font>
      <sz val="11"/>
      <color indexed="17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u val="single"/>
      <sz val="12"/>
      <color indexed="39"/>
      <name val="Verdana"/>
      <family val="2"/>
    </font>
    <font>
      <sz val="11"/>
      <color indexed="15"/>
      <name val="Czcionka tekstu podstawowego"/>
      <family val="2"/>
    </font>
    <font>
      <b/>
      <sz val="11"/>
      <color indexed="17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15"/>
      <name val="Czcionka tekstu podstawowego"/>
      <family val="2"/>
    </font>
    <font>
      <u val="single"/>
      <sz val="12"/>
      <color indexed="33"/>
      <name val="Verdan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3"/>
      <name val="Helvetica"/>
      <family val="2"/>
    </font>
    <font>
      <sz val="11"/>
      <color indexed="36"/>
      <name val="Czcionka tekstu podstawowego"/>
      <family val="2"/>
    </font>
    <font>
      <b/>
      <sz val="11"/>
      <color indexed="1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Verdana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Verdana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Helvetica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b/>
      <sz val="8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2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center" vertical="center" wrapText="1"/>
    </xf>
    <xf numFmtId="1" fontId="7" fillId="38" borderId="10" xfId="0" applyNumberFormat="1" applyFont="1" applyFill="1" applyBorder="1" applyAlignment="1">
      <alignment horizontal="center" vertical="center" wrapText="1"/>
    </xf>
    <xf numFmtId="1" fontId="8" fillId="38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1" fontId="7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0" fontId="7" fillId="38" borderId="10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vertical="center" wrapText="1"/>
    </xf>
    <xf numFmtId="1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1" fontId="8" fillId="39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7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1" fontId="18" fillId="0" borderId="12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1" fontId="8" fillId="4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left" vertical="center" wrapText="1"/>
    </xf>
    <xf numFmtId="1" fontId="22" fillId="3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/>
    </xf>
    <xf numFmtId="1" fontId="12" fillId="0" borderId="14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left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left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28" fillId="41" borderId="17" xfId="0" applyFont="1" applyFill="1" applyBorder="1" applyAlignment="1">
      <alignment horizontal="center" vertical="center" wrapText="1"/>
    </xf>
    <xf numFmtId="0" fontId="27" fillId="42" borderId="17" xfId="0" applyFont="1" applyFill="1" applyBorder="1" applyAlignment="1">
      <alignment horizontal="center" vertical="center" wrapText="1"/>
    </xf>
    <xf numFmtId="0" fontId="28" fillId="42" borderId="17" xfId="0" applyFont="1" applyFill="1" applyBorder="1" applyAlignment="1">
      <alignment horizontal="center" vertical="center" wrapText="1"/>
    </xf>
    <xf numFmtId="0" fontId="28" fillId="43" borderId="17" xfId="0" applyFont="1" applyFill="1" applyBorder="1" applyAlignment="1">
      <alignment horizontal="center" vertical="center" wrapText="1"/>
    </xf>
    <xf numFmtId="0" fontId="28" fillId="44" borderId="17" xfId="0" applyFont="1" applyFill="1" applyBorder="1" applyAlignment="1">
      <alignment horizontal="center" vertical="center" wrapText="1"/>
    </xf>
    <xf numFmtId="0" fontId="28" fillId="45" borderId="17" xfId="0" applyFont="1" applyFill="1" applyBorder="1" applyAlignment="1">
      <alignment horizontal="center" vertical="center" wrapText="1"/>
    </xf>
    <xf numFmtId="0" fontId="28" fillId="46" borderId="17" xfId="0" applyFont="1" applyFill="1" applyBorder="1" applyAlignment="1">
      <alignment horizontal="center" vertical="center" wrapText="1"/>
    </xf>
    <xf numFmtId="0" fontId="28" fillId="42" borderId="18" xfId="0" applyFont="1" applyFill="1" applyBorder="1" applyAlignment="1">
      <alignment horizontal="center" vertical="center" wrapText="1"/>
    </xf>
    <xf numFmtId="0" fontId="28" fillId="43" borderId="18" xfId="0" applyFont="1" applyFill="1" applyBorder="1" applyAlignment="1">
      <alignment horizontal="center" vertical="center" wrapText="1"/>
    </xf>
    <xf numFmtId="0" fontId="28" fillId="42" borderId="19" xfId="0" applyFont="1" applyFill="1" applyBorder="1" applyAlignment="1">
      <alignment horizontal="center" vertical="center" wrapText="1"/>
    </xf>
    <xf numFmtId="0" fontId="28" fillId="43" borderId="19" xfId="0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 wrapText="1"/>
    </xf>
    <xf numFmtId="0" fontId="23" fillId="0" borderId="20" xfId="0" applyNumberFormat="1" applyFont="1" applyBorder="1" applyAlignment="1">
      <alignment horizontal="righ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7" fillId="44" borderId="17" xfId="0" applyFont="1" applyFill="1" applyBorder="1" applyAlignment="1">
      <alignment horizontal="center" vertical="center" wrapText="1"/>
    </xf>
    <xf numFmtId="0" fontId="7" fillId="45" borderId="17" xfId="0" applyFont="1" applyFill="1" applyBorder="1" applyAlignment="1">
      <alignment horizontal="center" vertical="center" wrapText="1"/>
    </xf>
    <xf numFmtId="0" fontId="7" fillId="46" borderId="17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0" fontId="7" fillId="45" borderId="18" xfId="0" applyFont="1" applyFill="1" applyBorder="1" applyAlignment="1">
      <alignment horizontal="center" vertical="center" wrapText="1"/>
    </xf>
    <xf numFmtId="0" fontId="7" fillId="46" borderId="18" xfId="0" applyFont="1" applyFill="1" applyBorder="1" applyAlignment="1">
      <alignment horizontal="center" vertical="center" wrapText="1"/>
    </xf>
    <xf numFmtId="0" fontId="7" fillId="42" borderId="18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7" fillId="45" borderId="19" xfId="0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center" vertical="center" wrapText="1"/>
    </xf>
    <xf numFmtId="0" fontId="7" fillId="42" borderId="19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1" fontId="12" fillId="47" borderId="12" xfId="0" applyNumberFormat="1" applyFont="1" applyFill="1" applyBorder="1" applyAlignment="1">
      <alignment vertical="center" wrapText="1"/>
    </xf>
    <xf numFmtId="1" fontId="12" fillId="47" borderId="0" xfId="0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wrapText="1"/>
    </xf>
    <xf numFmtId="1" fontId="29" fillId="0" borderId="24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29" fillId="0" borderId="25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/>
    </xf>
    <xf numFmtId="0" fontId="27" fillId="46" borderId="17" xfId="0" applyFont="1" applyFill="1" applyBorder="1" applyAlignment="1">
      <alignment horizontal="center" vertical="center" wrapText="1"/>
    </xf>
    <xf numFmtId="0" fontId="27" fillId="43" borderId="17" xfId="0" applyFont="1" applyFill="1" applyBorder="1" applyAlignment="1">
      <alignment horizontal="center" vertical="center" wrapText="1"/>
    </xf>
    <xf numFmtId="0" fontId="9" fillId="48" borderId="10" xfId="0" applyNumberFormat="1" applyFont="1" applyFill="1" applyBorder="1" applyAlignment="1">
      <alignment horizontal="center" vertical="center"/>
    </xf>
    <xf numFmtId="0" fontId="24" fillId="48" borderId="10" xfId="0" applyNumberFormat="1" applyFont="1" applyFill="1" applyBorder="1" applyAlignment="1">
      <alignment horizontal="left" vertical="center" wrapText="1"/>
    </xf>
    <xf numFmtId="1" fontId="7" fillId="48" borderId="10" xfId="0" applyNumberFormat="1" applyFont="1" applyFill="1" applyBorder="1" applyAlignment="1">
      <alignment horizontal="center" vertical="center" wrapText="1"/>
    </xf>
    <xf numFmtId="0" fontId="7" fillId="48" borderId="10" xfId="0" applyNumberFormat="1" applyFont="1" applyFill="1" applyBorder="1" applyAlignment="1">
      <alignment horizontal="center" vertical="center" wrapText="1"/>
    </xf>
    <xf numFmtId="1" fontId="8" fillId="48" borderId="10" xfId="0" applyNumberFormat="1" applyFont="1" applyFill="1" applyBorder="1" applyAlignment="1">
      <alignment horizontal="center" vertical="center" wrapText="1"/>
    </xf>
    <xf numFmtId="0" fontId="8" fillId="48" borderId="10" xfId="0" applyNumberFormat="1" applyFont="1" applyFill="1" applyBorder="1" applyAlignment="1">
      <alignment horizontal="center" vertical="center" wrapText="1"/>
    </xf>
    <xf numFmtId="0" fontId="3" fillId="48" borderId="0" xfId="0" applyNumberFormat="1" applyFont="1" applyFill="1" applyAlignment="1">
      <alignment/>
    </xf>
    <xf numFmtId="0" fontId="12" fillId="48" borderId="10" xfId="0" applyNumberFormat="1" applyFont="1" applyFill="1" applyBorder="1" applyAlignment="1">
      <alignment vertical="center" wrapText="1"/>
    </xf>
    <xf numFmtId="0" fontId="9" fillId="49" borderId="10" xfId="0" applyNumberFormat="1" applyFont="1" applyFill="1" applyBorder="1" applyAlignment="1">
      <alignment vertical="center" wrapText="1"/>
    </xf>
    <xf numFmtId="0" fontId="9" fillId="21" borderId="10" xfId="0" applyNumberFormat="1" applyFont="1" applyFill="1" applyBorder="1" applyAlignment="1">
      <alignment horizontal="center" vertical="center"/>
    </xf>
    <xf numFmtId="0" fontId="9" fillId="21" borderId="10" xfId="0" applyNumberFormat="1" applyFont="1" applyFill="1" applyBorder="1" applyAlignment="1">
      <alignment vertical="center" wrapText="1"/>
    </xf>
    <xf numFmtId="0" fontId="24" fillId="21" borderId="10" xfId="0" applyNumberFormat="1" applyFont="1" applyFill="1" applyBorder="1" applyAlignment="1">
      <alignment horizontal="left" vertical="center" wrapText="1"/>
    </xf>
    <xf numFmtId="1" fontId="7" fillId="21" borderId="10" xfId="0" applyNumberFormat="1" applyFont="1" applyFill="1" applyBorder="1" applyAlignment="1">
      <alignment horizontal="center" vertical="center" wrapText="1"/>
    </xf>
    <xf numFmtId="0" fontId="7" fillId="21" borderId="10" xfId="0" applyNumberFormat="1" applyFont="1" applyFill="1" applyBorder="1" applyAlignment="1">
      <alignment horizontal="center" vertical="center" wrapText="1"/>
    </xf>
    <xf numFmtId="1" fontId="8" fillId="21" borderId="10" xfId="0" applyNumberFormat="1" applyFont="1" applyFill="1" applyBorder="1" applyAlignment="1">
      <alignment horizontal="center" vertical="center" wrapText="1"/>
    </xf>
    <xf numFmtId="0" fontId="8" fillId="21" borderId="10" xfId="0" applyNumberFormat="1" applyFont="1" applyFill="1" applyBorder="1" applyAlignment="1">
      <alignment horizontal="center" vertical="center" wrapText="1"/>
    </xf>
    <xf numFmtId="0" fontId="3" fillId="21" borderId="0" xfId="0" applyNumberFormat="1" applyFont="1" applyFill="1" applyAlignment="1">
      <alignment/>
    </xf>
    <xf numFmtId="16" fontId="3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/>
    </xf>
    <xf numFmtId="0" fontId="11" fillId="37" borderId="11" xfId="0" applyNumberFormat="1" applyFont="1" applyFill="1" applyBorder="1" applyAlignment="1">
      <alignment horizontal="center" vertical="center"/>
    </xf>
    <xf numFmtId="0" fontId="11" fillId="38" borderId="11" xfId="0" applyNumberFormat="1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49" borderId="14" xfId="0" applyNumberFormat="1" applyFont="1" applyFill="1" applyBorder="1" applyAlignment="1">
      <alignment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vertical="center" wrapText="1"/>
    </xf>
    <xf numFmtId="1" fontId="3" fillId="0" borderId="27" xfId="0" applyNumberFormat="1" applyFont="1" applyBorder="1" applyAlignment="1">
      <alignment vertical="center"/>
    </xf>
    <xf numFmtId="1" fontId="3" fillId="0" borderId="28" xfId="0" applyNumberFormat="1" applyFont="1" applyBorder="1" applyAlignment="1">
      <alignment vertical="center"/>
    </xf>
    <xf numFmtId="1" fontId="3" fillId="0" borderId="29" xfId="0" applyNumberFormat="1" applyFont="1" applyBorder="1" applyAlignment="1">
      <alignment vertical="center"/>
    </xf>
    <xf numFmtId="0" fontId="12" fillId="50" borderId="30" xfId="0" applyNumberFormat="1" applyFont="1" applyFill="1" applyBorder="1" applyAlignment="1">
      <alignment vertical="center"/>
    </xf>
    <xf numFmtId="1" fontId="3" fillId="50" borderId="31" xfId="0" applyNumberFormat="1" applyFont="1" applyFill="1" applyBorder="1" applyAlignment="1">
      <alignment vertical="center"/>
    </xf>
    <xf numFmtId="1" fontId="3" fillId="50" borderId="32" xfId="0" applyNumberFormat="1" applyFont="1" applyFill="1" applyBorder="1" applyAlignment="1">
      <alignment vertical="center"/>
    </xf>
    <xf numFmtId="0" fontId="12" fillId="50" borderId="26" xfId="0" applyNumberFormat="1" applyFont="1" applyFill="1" applyBorder="1" applyAlignment="1">
      <alignment vertical="center"/>
    </xf>
    <xf numFmtId="1" fontId="3" fillId="50" borderId="13" xfId="0" applyNumberFormat="1" applyFont="1" applyFill="1" applyBorder="1" applyAlignment="1">
      <alignment vertical="center"/>
    </xf>
    <xf numFmtId="1" fontId="3" fillId="50" borderId="14" xfId="0" applyNumberFormat="1" applyFont="1" applyFill="1" applyBorder="1" applyAlignment="1">
      <alignment vertical="center"/>
    </xf>
    <xf numFmtId="0" fontId="12" fillId="38" borderId="26" xfId="0" applyNumberFormat="1" applyFont="1" applyFill="1" applyBorder="1" applyAlignment="1">
      <alignment vertical="center"/>
    </xf>
    <xf numFmtId="1" fontId="3" fillId="38" borderId="13" xfId="0" applyNumberFormat="1" applyFont="1" applyFill="1" applyBorder="1" applyAlignment="1">
      <alignment vertical="center"/>
    </xf>
    <xf numFmtId="1" fontId="3" fillId="38" borderId="14" xfId="0" applyNumberFormat="1" applyFont="1" applyFill="1" applyBorder="1" applyAlignment="1">
      <alignment vertical="center"/>
    </xf>
    <xf numFmtId="0" fontId="12" fillId="0" borderId="13" xfId="0" applyNumberFormat="1" applyFont="1" applyBorder="1" applyAlignment="1">
      <alignment vertical="center" wrapText="1"/>
    </xf>
    <xf numFmtId="0" fontId="12" fillId="0" borderId="33" xfId="0" applyNumberFormat="1" applyFont="1" applyBorder="1" applyAlignment="1">
      <alignment vertical="center" wrapText="1"/>
    </xf>
    <xf numFmtId="1" fontId="12" fillId="0" borderId="34" xfId="0" applyNumberFormat="1" applyFont="1" applyBorder="1" applyAlignment="1">
      <alignment vertical="center"/>
    </xf>
    <xf numFmtId="1" fontId="12" fillId="0" borderId="13" xfId="0" applyNumberFormat="1" applyFont="1" applyBorder="1" applyAlignment="1">
      <alignment vertical="center"/>
    </xf>
    <xf numFmtId="1" fontId="12" fillId="0" borderId="33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left" vertical="center" wrapText="1"/>
    </xf>
    <xf numFmtId="0" fontId="12" fillId="0" borderId="35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top" wrapText="1"/>
    </xf>
    <xf numFmtId="0" fontId="31" fillId="0" borderId="0" xfId="0" applyNumberFormat="1" applyFont="1" applyBorder="1" applyAlignment="1">
      <alignment horizontal="left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1" fontId="8" fillId="36" borderId="39" xfId="0" applyNumberFormat="1" applyFont="1" applyFill="1" applyBorder="1" applyAlignment="1">
      <alignment horizontal="center" vertical="center" wrapText="1"/>
    </xf>
    <xf numFmtId="1" fontId="8" fillId="36" borderId="40" xfId="0" applyNumberFormat="1" applyFont="1" applyFill="1" applyBorder="1" applyAlignment="1">
      <alignment horizontal="center" vertical="center" wrapText="1"/>
    </xf>
    <xf numFmtId="1" fontId="8" fillId="36" borderId="4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1" fontId="8" fillId="36" borderId="42" xfId="0" applyNumberFormat="1" applyFont="1" applyFill="1" applyBorder="1" applyAlignment="1">
      <alignment horizontal="center" vertical="center" wrapText="1"/>
    </xf>
    <xf numFmtId="1" fontId="8" fillId="36" borderId="35" xfId="0" applyNumberFormat="1" applyFont="1" applyFill="1" applyBorder="1" applyAlignment="1">
      <alignment horizontal="center" vertical="center" wrapText="1"/>
    </xf>
    <xf numFmtId="1" fontId="8" fillId="36" borderId="43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 wrapText="1"/>
    </xf>
    <xf numFmtId="1" fontId="12" fillId="0" borderId="47" xfId="0" applyNumberFormat="1" applyFont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vertical="center" wrapText="1"/>
    </xf>
    <xf numFmtId="0" fontId="13" fillId="0" borderId="49" xfId="0" applyNumberFormat="1" applyFont="1" applyBorder="1" applyAlignment="1">
      <alignment horizontal="center" vertical="center" wrapText="1"/>
    </xf>
    <xf numFmtId="1" fontId="13" fillId="0" borderId="50" xfId="0" applyNumberFormat="1" applyFont="1" applyBorder="1" applyAlignment="1">
      <alignment horizontal="center" vertical="center" wrapText="1"/>
    </xf>
    <xf numFmtId="1" fontId="13" fillId="0" borderId="51" xfId="0" applyNumberFormat="1" applyFont="1" applyBorder="1" applyAlignment="1">
      <alignment horizontal="center" vertical="center" wrapText="1"/>
    </xf>
    <xf numFmtId="1" fontId="13" fillId="0" borderId="52" xfId="0" applyNumberFormat="1" applyFont="1" applyBorder="1" applyAlignment="1">
      <alignment horizontal="center" vertical="center" wrapText="1"/>
    </xf>
    <xf numFmtId="1" fontId="13" fillId="0" borderId="53" xfId="0" applyNumberFormat="1" applyFont="1" applyBorder="1" applyAlignment="1">
      <alignment horizontal="center" vertical="center" wrapText="1"/>
    </xf>
    <xf numFmtId="1" fontId="13" fillId="0" borderId="54" xfId="0" applyNumberFormat="1" applyFont="1" applyBorder="1" applyAlignment="1">
      <alignment horizontal="center" vertical="center" wrapText="1"/>
    </xf>
    <xf numFmtId="0" fontId="12" fillId="34" borderId="44" xfId="0" applyNumberFormat="1" applyFont="1" applyFill="1" applyBorder="1" applyAlignment="1">
      <alignment horizontal="center" vertical="center" wrapText="1"/>
    </xf>
    <xf numFmtId="1" fontId="12" fillId="34" borderId="55" xfId="0" applyNumberFormat="1" applyFont="1" applyFill="1" applyBorder="1" applyAlignment="1">
      <alignment horizontal="center" vertical="center" wrapText="1"/>
    </xf>
    <xf numFmtId="1" fontId="12" fillId="34" borderId="45" xfId="0" applyNumberFormat="1" applyFont="1" applyFill="1" applyBorder="1" applyAlignment="1">
      <alignment horizontal="center" vertical="center" wrapText="1"/>
    </xf>
    <xf numFmtId="0" fontId="12" fillId="36" borderId="44" xfId="0" applyNumberFormat="1" applyFont="1" applyFill="1" applyBorder="1" applyAlignment="1">
      <alignment horizontal="center" vertical="center" wrapText="1"/>
    </xf>
    <xf numFmtId="1" fontId="12" fillId="36" borderId="55" xfId="0" applyNumberFormat="1" applyFont="1" applyFill="1" applyBorder="1" applyAlignment="1">
      <alignment horizontal="center" vertical="center" wrapText="1"/>
    </xf>
    <xf numFmtId="1" fontId="12" fillId="36" borderId="45" xfId="0" applyNumberFormat="1" applyFont="1" applyFill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1" fontId="14" fillId="0" borderId="57" xfId="0" applyNumberFormat="1" applyFont="1" applyBorder="1" applyAlignment="1">
      <alignment horizontal="center" vertical="center" wrapText="1"/>
    </xf>
    <xf numFmtId="1" fontId="14" fillId="0" borderId="58" xfId="0" applyNumberFormat="1" applyFont="1" applyBorder="1" applyAlignment="1">
      <alignment horizontal="center" vertical="center" wrapText="1"/>
    </xf>
    <xf numFmtId="0" fontId="12" fillId="39" borderId="44" xfId="0" applyNumberFormat="1" applyFont="1" applyFill="1" applyBorder="1" applyAlignment="1">
      <alignment horizontal="center" vertical="center"/>
    </xf>
    <xf numFmtId="1" fontId="12" fillId="39" borderId="45" xfId="0" applyNumberFormat="1" applyFont="1" applyFill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3" fillId="0" borderId="56" xfId="0" applyNumberFormat="1" applyFont="1" applyBorder="1" applyAlignment="1">
      <alignment horizontal="center" vertical="center" wrapText="1"/>
    </xf>
    <xf numFmtId="1" fontId="23" fillId="0" borderId="57" xfId="0" applyNumberFormat="1" applyFont="1" applyBorder="1" applyAlignment="1">
      <alignment horizontal="center" vertical="center" wrapText="1"/>
    </xf>
    <xf numFmtId="1" fontId="23" fillId="0" borderId="58" xfId="0" applyNumberFormat="1" applyFont="1" applyBorder="1" applyAlignment="1">
      <alignment horizontal="center" vertical="center" wrapText="1"/>
    </xf>
    <xf numFmtId="0" fontId="12" fillId="37" borderId="44" xfId="0" applyNumberFormat="1" applyFont="1" applyFill="1" applyBorder="1" applyAlignment="1">
      <alignment horizontal="center" vertical="center" wrapText="1"/>
    </xf>
    <xf numFmtId="1" fontId="12" fillId="37" borderId="55" xfId="0" applyNumberFormat="1" applyFont="1" applyFill="1" applyBorder="1" applyAlignment="1">
      <alignment horizontal="center" vertical="center" wrapText="1"/>
    </xf>
    <xf numFmtId="1" fontId="12" fillId="37" borderId="45" xfId="0" applyNumberFormat="1" applyFont="1" applyFill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/>
    </xf>
    <xf numFmtId="1" fontId="12" fillId="0" borderId="57" xfId="0" applyNumberFormat="1" applyFont="1" applyBorder="1" applyAlignment="1">
      <alignment horizontal="center" vertical="center"/>
    </xf>
    <xf numFmtId="1" fontId="12" fillId="0" borderId="58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 wrapText="1"/>
    </xf>
    <xf numFmtId="1" fontId="12" fillId="0" borderId="57" xfId="0" applyNumberFormat="1" applyFont="1" applyBorder="1" applyAlignment="1">
      <alignment horizontal="center" vertical="center" wrapText="1"/>
    </xf>
    <xf numFmtId="1" fontId="12" fillId="0" borderId="58" xfId="0" applyNumberFormat="1" applyFont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13" fillId="47" borderId="15" xfId="0" applyNumberFormat="1" applyFont="1" applyFill="1" applyBorder="1" applyAlignment="1">
      <alignment horizontal="center" vertical="center" wrapText="1"/>
    </xf>
    <xf numFmtId="1" fontId="13" fillId="47" borderId="16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wrapText="1"/>
    </xf>
    <xf numFmtId="0" fontId="12" fillId="33" borderId="44" xfId="0" applyNumberFormat="1" applyFont="1" applyFill="1" applyBorder="1" applyAlignment="1">
      <alignment horizontal="center" vertical="center" wrapText="1"/>
    </xf>
    <xf numFmtId="1" fontId="12" fillId="33" borderId="55" xfId="0" applyNumberFormat="1" applyFont="1" applyFill="1" applyBorder="1" applyAlignment="1">
      <alignment horizontal="center" vertical="center" wrapText="1"/>
    </xf>
    <xf numFmtId="1" fontId="12" fillId="33" borderId="45" xfId="0" applyNumberFormat="1" applyFont="1" applyFill="1" applyBorder="1" applyAlignment="1">
      <alignment horizontal="center" vertical="center" wrapText="1"/>
    </xf>
    <xf numFmtId="0" fontId="12" fillId="38" borderId="44" xfId="0" applyNumberFormat="1" applyFont="1" applyFill="1" applyBorder="1" applyAlignment="1">
      <alignment horizontal="center" vertical="center" wrapText="1"/>
    </xf>
    <xf numFmtId="1" fontId="12" fillId="38" borderId="55" xfId="0" applyNumberFormat="1" applyFont="1" applyFill="1" applyBorder="1" applyAlignment="1">
      <alignment horizontal="center" vertical="center" wrapText="1"/>
    </xf>
    <xf numFmtId="1" fontId="12" fillId="38" borderId="4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12" fillId="35" borderId="44" xfId="0" applyNumberFormat="1" applyFont="1" applyFill="1" applyBorder="1" applyAlignment="1">
      <alignment horizontal="center" vertical="center" wrapText="1"/>
    </xf>
    <xf numFmtId="1" fontId="12" fillId="35" borderId="55" xfId="0" applyNumberFormat="1" applyFont="1" applyFill="1" applyBorder="1" applyAlignment="1">
      <alignment horizontal="center" vertical="center" wrapText="1"/>
    </xf>
    <xf numFmtId="1" fontId="12" fillId="35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CCCFF"/>
      <rgbColor rgb="00FFFF99"/>
      <rgbColor rgb="00FFCC00"/>
      <rgbColor rgb="0000CCFF"/>
      <rgbColor rgb="00FCF305"/>
      <rgbColor rgb="00FF9900"/>
      <rgbColor rgb="00969696"/>
      <rgbColor rgb="00FFFFFF"/>
      <rgbColor rgb="0099CC00"/>
      <rgbColor rgb="00339966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showGridLines="0" tabSelected="1" view="pageBreakPreview" zoomScale="90" zoomScaleNormal="70" zoomScaleSheetLayoutView="90" zoomScalePageLayoutView="0" workbookViewId="0" topLeftCell="A88">
      <selection activeCell="A107" sqref="A107:AK107"/>
    </sheetView>
  </sheetViews>
  <sheetFormatPr defaultColWidth="6.59765625" defaultRowHeight="15" customHeight="1"/>
  <cols>
    <col min="1" max="1" width="3.3984375" style="1" customWidth="1"/>
    <col min="2" max="2" width="24.19921875" style="1" customWidth="1"/>
    <col min="3" max="3" width="14.296875" style="75" customWidth="1"/>
    <col min="4" max="4" width="2.09765625" style="1" customWidth="1"/>
    <col min="5" max="5" width="3.5" style="1" customWidth="1"/>
    <col min="6" max="6" width="2.09765625" style="1" customWidth="1"/>
    <col min="7" max="10" width="3.5" style="1" customWidth="1"/>
    <col min="11" max="11" width="3" style="1" customWidth="1"/>
    <col min="12" max="15" width="3.5" style="1" customWidth="1"/>
    <col min="16" max="16" width="3" style="1" customWidth="1"/>
    <col min="17" max="20" width="3.5" style="1" customWidth="1"/>
    <col min="21" max="21" width="3" style="1" customWidth="1"/>
    <col min="22" max="25" width="3.5" style="1" customWidth="1"/>
    <col min="26" max="26" width="3" style="1" customWidth="1"/>
    <col min="27" max="30" width="3.5" style="1" customWidth="1"/>
    <col min="31" max="31" width="3" style="1" customWidth="1"/>
    <col min="32" max="35" width="3.5" style="1" customWidth="1"/>
    <col min="36" max="36" width="3" style="1" customWidth="1"/>
    <col min="37" max="38" width="4.296875" style="1" customWidth="1"/>
    <col min="39" max="39" width="3.5" style="1" customWidth="1"/>
    <col min="40" max="16384" width="6.59765625" style="1" customWidth="1"/>
  </cols>
  <sheetData>
    <row r="1" spans="1:39" ht="38.2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</row>
    <row r="2" spans="1:39" ht="33.75" customHeight="1">
      <c r="A2" s="102"/>
      <c r="B2" s="174" t="s">
        <v>126</v>
      </c>
      <c r="C2" s="174"/>
      <c r="D2" s="174"/>
      <c r="E2" s="174"/>
      <c r="F2" s="174"/>
      <c r="G2" s="174"/>
      <c r="H2" s="174"/>
      <c r="I2" s="174"/>
      <c r="J2" s="174"/>
      <c r="K2" s="174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261" t="s">
        <v>96</v>
      </c>
      <c r="AI2" s="261"/>
      <c r="AJ2" s="261"/>
      <c r="AK2" s="261"/>
      <c r="AL2" s="139"/>
      <c r="AM2" s="139"/>
    </row>
    <row r="3" spans="1:39" ht="13.5" customHeight="1">
      <c r="A3" s="103"/>
      <c r="B3" s="174" t="s">
        <v>131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</row>
    <row r="4" spans="1:39" ht="15.75" customHeight="1">
      <c r="A4" s="103"/>
      <c r="B4" s="175" t="s">
        <v>89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04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</row>
    <row r="5" spans="1:39" ht="15.75" customHeight="1">
      <c r="A5" s="103"/>
      <c r="B5" s="175" t="s">
        <v>90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04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</row>
    <row r="6" spans="1:39" ht="24" customHeight="1">
      <c r="A6" s="105"/>
      <c r="B6" s="106" t="s">
        <v>1</v>
      </c>
      <c r="C6" s="107" t="s">
        <v>92</v>
      </c>
      <c r="D6" s="108" t="s">
        <v>3</v>
      </c>
      <c r="E6" s="109" t="s">
        <v>4</v>
      </c>
      <c r="F6" s="108" t="s">
        <v>5</v>
      </c>
      <c r="G6" s="109" t="s">
        <v>6</v>
      </c>
      <c r="H6" s="108" t="s">
        <v>7</v>
      </c>
      <c r="I6" s="110"/>
      <c r="J6" s="111"/>
      <c r="K6" s="112"/>
      <c r="L6" s="111"/>
      <c r="M6" s="111"/>
      <c r="N6" s="111"/>
      <c r="O6" s="111"/>
      <c r="P6" s="112"/>
      <c r="Q6" s="111"/>
      <c r="R6" s="111"/>
      <c r="S6" s="111"/>
      <c r="T6" s="111"/>
      <c r="U6" s="112"/>
      <c r="V6" s="111"/>
      <c r="W6" s="111"/>
      <c r="X6" s="111"/>
      <c r="Y6" s="111"/>
      <c r="Z6" s="112"/>
      <c r="AA6" s="111"/>
      <c r="AB6" s="111"/>
      <c r="AC6" s="111"/>
      <c r="AD6" s="111"/>
      <c r="AE6" s="112"/>
      <c r="AF6" s="111"/>
      <c r="AG6" s="111"/>
      <c r="AH6" s="111"/>
      <c r="AI6" s="111"/>
      <c r="AJ6" s="112"/>
      <c r="AK6" s="111"/>
      <c r="AL6" s="111"/>
      <c r="AM6" s="111"/>
    </row>
    <row r="7" spans="1:39" ht="16.5" customHeight="1">
      <c r="A7" s="176"/>
      <c r="B7" s="177"/>
      <c r="C7" s="177"/>
      <c r="D7" s="177"/>
      <c r="E7" s="177"/>
      <c r="F7" s="178"/>
      <c r="G7" s="204" t="s">
        <v>8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6"/>
    </row>
    <row r="8" spans="1:39" ht="14.25" customHeight="1">
      <c r="A8" s="249" t="s">
        <v>9</v>
      </c>
      <c r="B8" s="252" t="s">
        <v>10</v>
      </c>
      <c r="C8" s="243" t="s">
        <v>91</v>
      </c>
      <c r="D8" s="224" t="s">
        <v>11</v>
      </c>
      <c r="E8" s="225"/>
      <c r="F8" s="226"/>
      <c r="G8" s="230" t="s">
        <v>12</v>
      </c>
      <c r="H8" s="231"/>
      <c r="I8" s="231"/>
      <c r="J8" s="231"/>
      <c r="K8" s="231"/>
      <c r="L8" s="231"/>
      <c r="M8" s="231"/>
      <c r="N8" s="231"/>
      <c r="O8" s="231"/>
      <c r="P8" s="232"/>
      <c r="Q8" s="233" t="s">
        <v>13</v>
      </c>
      <c r="R8" s="234"/>
      <c r="S8" s="234"/>
      <c r="T8" s="234"/>
      <c r="U8" s="234"/>
      <c r="V8" s="234"/>
      <c r="W8" s="234"/>
      <c r="X8" s="234"/>
      <c r="Y8" s="234"/>
      <c r="Z8" s="235"/>
      <c r="AA8" s="265" t="s">
        <v>14</v>
      </c>
      <c r="AB8" s="266"/>
      <c r="AC8" s="266"/>
      <c r="AD8" s="266"/>
      <c r="AE8" s="266"/>
      <c r="AF8" s="266"/>
      <c r="AG8" s="266"/>
      <c r="AH8" s="266"/>
      <c r="AI8" s="266"/>
      <c r="AJ8" s="267"/>
      <c r="AK8" s="236" t="s">
        <v>15</v>
      </c>
      <c r="AL8" s="236" t="s">
        <v>16</v>
      </c>
      <c r="AM8" s="236" t="s">
        <v>17</v>
      </c>
    </row>
    <row r="9" spans="1:39" ht="14.25" customHeight="1">
      <c r="A9" s="250"/>
      <c r="B9" s="253"/>
      <c r="C9" s="244"/>
      <c r="D9" s="227"/>
      <c r="E9" s="228"/>
      <c r="F9" s="229"/>
      <c r="G9" s="262" t="s">
        <v>18</v>
      </c>
      <c r="H9" s="263"/>
      <c r="I9" s="263"/>
      <c r="J9" s="263"/>
      <c r="K9" s="264"/>
      <c r="L9" s="230" t="s">
        <v>19</v>
      </c>
      <c r="M9" s="231"/>
      <c r="N9" s="231"/>
      <c r="O9" s="231"/>
      <c r="P9" s="232"/>
      <c r="Q9" s="269" t="s">
        <v>20</v>
      </c>
      <c r="R9" s="270"/>
      <c r="S9" s="270"/>
      <c r="T9" s="270"/>
      <c r="U9" s="271"/>
      <c r="V9" s="233" t="s">
        <v>21</v>
      </c>
      <c r="W9" s="234"/>
      <c r="X9" s="234"/>
      <c r="Y9" s="234"/>
      <c r="Z9" s="235"/>
      <c r="AA9" s="246" t="s">
        <v>22</v>
      </c>
      <c r="AB9" s="247"/>
      <c r="AC9" s="247"/>
      <c r="AD9" s="247"/>
      <c r="AE9" s="248"/>
      <c r="AF9" s="265" t="s">
        <v>23</v>
      </c>
      <c r="AG9" s="266"/>
      <c r="AH9" s="266"/>
      <c r="AI9" s="266"/>
      <c r="AJ9" s="267"/>
      <c r="AK9" s="237"/>
      <c r="AL9" s="237"/>
      <c r="AM9" s="237"/>
    </row>
    <row r="10" spans="1:39" ht="14.25" customHeight="1" thickBot="1">
      <c r="A10" s="251"/>
      <c r="B10" s="254"/>
      <c r="C10" s="245"/>
      <c r="D10" s="27" t="s">
        <v>24</v>
      </c>
      <c r="E10" s="27" t="s">
        <v>25</v>
      </c>
      <c r="F10" s="27" t="s">
        <v>26</v>
      </c>
      <c r="G10" s="28" t="s">
        <v>2</v>
      </c>
      <c r="H10" s="28" t="s">
        <v>6</v>
      </c>
      <c r="I10" s="28" t="s">
        <v>4</v>
      </c>
      <c r="J10" s="28" t="s">
        <v>6</v>
      </c>
      <c r="K10" s="165" t="s">
        <v>27</v>
      </c>
      <c r="L10" s="29" t="s">
        <v>2</v>
      </c>
      <c r="M10" s="29" t="s">
        <v>6</v>
      </c>
      <c r="N10" s="29" t="s">
        <v>4</v>
      </c>
      <c r="O10" s="29" t="s">
        <v>6</v>
      </c>
      <c r="P10" s="166" t="s">
        <v>27</v>
      </c>
      <c r="Q10" s="30" t="s">
        <v>2</v>
      </c>
      <c r="R10" s="30" t="s">
        <v>6</v>
      </c>
      <c r="S10" s="30" t="s">
        <v>4</v>
      </c>
      <c r="T10" s="30" t="s">
        <v>6</v>
      </c>
      <c r="U10" s="167" t="s">
        <v>27</v>
      </c>
      <c r="V10" s="31" t="s">
        <v>2</v>
      </c>
      <c r="W10" s="31" t="s">
        <v>6</v>
      </c>
      <c r="X10" s="31" t="s">
        <v>4</v>
      </c>
      <c r="Y10" s="31" t="s">
        <v>6</v>
      </c>
      <c r="Z10" s="168" t="s">
        <v>27</v>
      </c>
      <c r="AA10" s="32" t="s">
        <v>2</v>
      </c>
      <c r="AB10" s="32" t="s">
        <v>6</v>
      </c>
      <c r="AC10" s="32" t="s">
        <v>4</v>
      </c>
      <c r="AD10" s="32" t="s">
        <v>6</v>
      </c>
      <c r="AE10" s="169" t="s">
        <v>27</v>
      </c>
      <c r="AF10" s="33" t="s">
        <v>2</v>
      </c>
      <c r="AG10" s="33" t="s">
        <v>6</v>
      </c>
      <c r="AH10" s="33" t="s">
        <v>4</v>
      </c>
      <c r="AI10" s="33" t="s">
        <v>6</v>
      </c>
      <c r="AJ10" s="170" t="s">
        <v>27</v>
      </c>
      <c r="AK10" s="238"/>
      <c r="AL10" s="238"/>
      <c r="AM10" s="238"/>
    </row>
    <row r="11" spans="1:39" ht="18.75" customHeight="1">
      <c r="A11" s="179" t="s">
        <v>28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1"/>
    </row>
    <row r="12" spans="1:39" ht="16.5" customHeight="1">
      <c r="A12" s="34">
        <v>1</v>
      </c>
      <c r="B12" s="35" t="s">
        <v>29</v>
      </c>
      <c r="C12" s="69" t="s">
        <v>132</v>
      </c>
      <c r="D12" s="36">
        <v>4</v>
      </c>
      <c r="E12" s="36" t="s">
        <v>30</v>
      </c>
      <c r="F12" s="37"/>
      <c r="G12" s="121"/>
      <c r="H12" s="121"/>
      <c r="I12" s="121">
        <v>30</v>
      </c>
      <c r="J12" s="121">
        <v>20</v>
      </c>
      <c r="K12" s="121">
        <v>2</v>
      </c>
      <c r="L12" s="122"/>
      <c r="M12" s="122"/>
      <c r="N12" s="122">
        <v>30</v>
      </c>
      <c r="O12" s="122">
        <v>20</v>
      </c>
      <c r="P12" s="122">
        <v>2</v>
      </c>
      <c r="Q12" s="123"/>
      <c r="R12" s="123"/>
      <c r="S12" s="123">
        <v>30</v>
      </c>
      <c r="T12" s="123">
        <v>20</v>
      </c>
      <c r="U12" s="123">
        <v>2</v>
      </c>
      <c r="V12" s="124"/>
      <c r="W12" s="124"/>
      <c r="X12" s="124">
        <v>30</v>
      </c>
      <c r="Y12" s="124">
        <v>45</v>
      </c>
      <c r="Z12" s="124">
        <v>3</v>
      </c>
      <c r="AA12" s="125"/>
      <c r="AB12" s="89"/>
      <c r="AC12" s="89"/>
      <c r="AD12" s="89"/>
      <c r="AE12" s="89"/>
      <c r="AF12" s="90"/>
      <c r="AG12" s="90"/>
      <c r="AH12" s="90"/>
      <c r="AI12" s="90"/>
      <c r="AJ12" s="90"/>
      <c r="AK12" s="38">
        <f aca="true" t="shared" si="0" ref="AK12:AK22">SUM(G12,I12,L12,N12,Q12,S12,V12,X12,AA12,AC12,AF12,AH12)</f>
        <v>120</v>
      </c>
      <c r="AL12" s="38">
        <f aca="true" t="shared" si="1" ref="AL12:AL22">SUM(G12:J12,L12:O12,Q12:T12,V12:Y12,AA12:AD12,AF12:AI12)</f>
        <v>225</v>
      </c>
      <c r="AM12" s="38">
        <f>SUM(K12,P12,U12,Z12,AE12,AJ12)</f>
        <v>9</v>
      </c>
    </row>
    <row r="13" spans="1:39" ht="16.5" customHeight="1">
      <c r="A13" s="34">
        <v>2</v>
      </c>
      <c r="B13" s="35" t="s">
        <v>31</v>
      </c>
      <c r="C13" s="69" t="s">
        <v>133</v>
      </c>
      <c r="D13" s="37"/>
      <c r="E13" s="36">
        <v>1.2</v>
      </c>
      <c r="F13" s="37"/>
      <c r="G13" s="121"/>
      <c r="H13" s="121"/>
      <c r="I13" s="121">
        <v>30</v>
      </c>
      <c r="J13" s="121"/>
      <c r="K13" s="121">
        <v>0</v>
      </c>
      <c r="L13" s="122"/>
      <c r="M13" s="122"/>
      <c r="N13" s="122">
        <v>30</v>
      </c>
      <c r="O13" s="122"/>
      <c r="P13" s="122">
        <v>0</v>
      </c>
      <c r="Q13" s="123"/>
      <c r="R13" s="123"/>
      <c r="S13" s="123"/>
      <c r="T13" s="123"/>
      <c r="U13" s="123"/>
      <c r="V13" s="124"/>
      <c r="W13" s="124"/>
      <c r="X13" s="124"/>
      <c r="Y13" s="124"/>
      <c r="Z13" s="124"/>
      <c r="AA13" s="125"/>
      <c r="AB13" s="89"/>
      <c r="AC13" s="89"/>
      <c r="AD13" s="89"/>
      <c r="AE13" s="89"/>
      <c r="AF13" s="90"/>
      <c r="AG13" s="90"/>
      <c r="AH13" s="90"/>
      <c r="AI13" s="90"/>
      <c r="AJ13" s="90"/>
      <c r="AK13" s="38">
        <f t="shared" si="0"/>
        <v>60</v>
      </c>
      <c r="AL13" s="38">
        <f t="shared" si="1"/>
        <v>60</v>
      </c>
      <c r="AM13" s="38">
        <f>SUM(K13,P13,U13,Z13,AE13,AJ13)</f>
        <v>0</v>
      </c>
    </row>
    <row r="14" spans="1:39" ht="16.5" customHeight="1">
      <c r="A14" s="34">
        <v>3</v>
      </c>
      <c r="B14" s="35" t="s">
        <v>32</v>
      </c>
      <c r="C14" s="69" t="s">
        <v>134</v>
      </c>
      <c r="D14" s="37"/>
      <c r="E14" s="36">
        <v>1</v>
      </c>
      <c r="F14" s="37"/>
      <c r="G14" s="121">
        <v>15</v>
      </c>
      <c r="H14" s="121"/>
      <c r="I14" s="121">
        <v>15</v>
      </c>
      <c r="J14" s="121"/>
      <c r="K14" s="121">
        <v>1</v>
      </c>
      <c r="L14" s="122"/>
      <c r="M14" s="122"/>
      <c r="N14" s="122"/>
      <c r="O14" s="122"/>
      <c r="P14" s="122"/>
      <c r="Q14" s="123"/>
      <c r="R14" s="123"/>
      <c r="S14" s="123"/>
      <c r="T14" s="123"/>
      <c r="U14" s="123"/>
      <c r="V14" s="124"/>
      <c r="W14" s="124"/>
      <c r="X14" s="124"/>
      <c r="Y14" s="124"/>
      <c r="Z14" s="124"/>
      <c r="AA14" s="125"/>
      <c r="AB14" s="89"/>
      <c r="AC14" s="89"/>
      <c r="AD14" s="89"/>
      <c r="AE14" s="89"/>
      <c r="AF14" s="90"/>
      <c r="AG14" s="90"/>
      <c r="AH14" s="90"/>
      <c r="AI14" s="90"/>
      <c r="AJ14" s="90"/>
      <c r="AK14" s="38">
        <f t="shared" si="0"/>
        <v>30</v>
      </c>
      <c r="AL14" s="38">
        <f t="shared" si="1"/>
        <v>30</v>
      </c>
      <c r="AM14" s="38">
        <f>SUM(K14,P14,U14,Z14,AE14,AJ14)</f>
        <v>1</v>
      </c>
    </row>
    <row r="15" spans="1:39" ht="16.5" customHeight="1">
      <c r="A15" s="77">
        <v>4</v>
      </c>
      <c r="B15" s="83" t="s">
        <v>33</v>
      </c>
      <c r="C15" s="78" t="s">
        <v>135</v>
      </c>
      <c r="D15" s="79"/>
      <c r="E15" s="257">
        <v>3</v>
      </c>
      <c r="F15" s="79"/>
      <c r="G15" s="126"/>
      <c r="H15" s="126"/>
      <c r="I15" s="126"/>
      <c r="J15" s="126"/>
      <c r="K15" s="218"/>
      <c r="L15" s="127"/>
      <c r="M15" s="127"/>
      <c r="N15" s="127"/>
      <c r="O15" s="127"/>
      <c r="P15" s="255"/>
      <c r="Q15" s="128">
        <v>15</v>
      </c>
      <c r="R15" s="128"/>
      <c r="S15" s="128"/>
      <c r="T15" s="128"/>
      <c r="U15" s="128">
        <v>1</v>
      </c>
      <c r="V15" s="129"/>
      <c r="W15" s="129"/>
      <c r="X15" s="129"/>
      <c r="Y15" s="129"/>
      <c r="Z15" s="129"/>
      <c r="AA15" s="130"/>
      <c r="AB15" s="94"/>
      <c r="AC15" s="94"/>
      <c r="AD15" s="94"/>
      <c r="AE15" s="94"/>
      <c r="AF15" s="95"/>
      <c r="AG15" s="95"/>
      <c r="AH15" s="95"/>
      <c r="AI15" s="95"/>
      <c r="AJ15" s="95"/>
      <c r="AK15" s="84">
        <f t="shared" si="0"/>
        <v>15</v>
      </c>
      <c r="AL15" s="84">
        <f t="shared" si="1"/>
        <v>15</v>
      </c>
      <c r="AM15" s="222">
        <f>SUM(K15,P15,U15,Z15,AE15,AJ15)</f>
        <v>1</v>
      </c>
    </row>
    <row r="16" spans="1:39" ht="16.5" customHeight="1">
      <c r="A16" s="80">
        <v>5</v>
      </c>
      <c r="B16" s="85" t="s">
        <v>34</v>
      </c>
      <c r="C16" s="81" t="s">
        <v>136</v>
      </c>
      <c r="D16" s="82"/>
      <c r="E16" s="258"/>
      <c r="F16" s="82"/>
      <c r="G16" s="131"/>
      <c r="H16" s="131"/>
      <c r="I16" s="131"/>
      <c r="J16" s="131"/>
      <c r="K16" s="219"/>
      <c r="L16" s="132"/>
      <c r="M16" s="132"/>
      <c r="N16" s="132"/>
      <c r="O16" s="132"/>
      <c r="P16" s="256"/>
      <c r="Q16" s="133">
        <v>15</v>
      </c>
      <c r="R16" s="133"/>
      <c r="S16" s="133"/>
      <c r="T16" s="133"/>
      <c r="U16" s="133"/>
      <c r="V16" s="134"/>
      <c r="W16" s="134"/>
      <c r="X16" s="134"/>
      <c r="Y16" s="134"/>
      <c r="Z16" s="134"/>
      <c r="AA16" s="135"/>
      <c r="AB16" s="96"/>
      <c r="AC16" s="96"/>
      <c r="AD16" s="96"/>
      <c r="AE16" s="96"/>
      <c r="AF16" s="97"/>
      <c r="AG16" s="97"/>
      <c r="AH16" s="97"/>
      <c r="AI16" s="97"/>
      <c r="AJ16" s="97"/>
      <c r="AK16" s="86">
        <f t="shared" si="0"/>
        <v>15</v>
      </c>
      <c r="AL16" s="86">
        <f t="shared" si="1"/>
        <v>15</v>
      </c>
      <c r="AM16" s="223"/>
    </row>
    <row r="17" spans="1:39" ht="16.5" customHeight="1">
      <c r="A17" s="34">
        <v>6</v>
      </c>
      <c r="B17" s="35" t="s">
        <v>35</v>
      </c>
      <c r="C17" s="69" t="s">
        <v>137</v>
      </c>
      <c r="D17" s="37"/>
      <c r="E17" s="36">
        <v>1</v>
      </c>
      <c r="F17" s="37"/>
      <c r="G17" s="121">
        <v>15</v>
      </c>
      <c r="H17" s="121">
        <v>15</v>
      </c>
      <c r="I17" s="121"/>
      <c r="J17" s="121"/>
      <c r="K17" s="121">
        <v>1</v>
      </c>
      <c r="L17" s="122"/>
      <c r="M17" s="122"/>
      <c r="N17" s="122"/>
      <c r="O17" s="122"/>
      <c r="P17" s="122"/>
      <c r="Q17" s="123"/>
      <c r="R17" s="123"/>
      <c r="S17" s="123"/>
      <c r="T17" s="123"/>
      <c r="U17" s="123"/>
      <c r="V17" s="124"/>
      <c r="W17" s="124"/>
      <c r="X17" s="124"/>
      <c r="Y17" s="124"/>
      <c r="Z17" s="124"/>
      <c r="AA17" s="125"/>
      <c r="AB17" s="89"/>
      <c r="AC17" s="89"/>
      <c r="AD17" s="89"/>
      <c r="AE17" s="89"/>
      <c r="AF17" s="90"/>
      <c r="AG17" s="90"/>
      <c r="AH17" s="90"/>
      <c r="AI17" s="90"/>
      <c r="AJ17" s="90"/>
      <c r="AK17" s="86">
        <f t="shared" si="0"/>
        <v>15</v>
      </c>
      <c r="AL17" s="38">
        <f t="shared" si="1"/>
        <v>30</v>
      </c>
      <c r="AM17" s="38">
        <f aca="true" t="shared" si="2" ref="AM17:AM22">+SUM(K17,P17,U17,Z17,AE17,AJ17)</f>
        <v>1</v>
      </c>
    </row>
    <row r="18" spans="1:39" s="144" customFormat="1" ht="63.75" customHeight="1">
      <c r="A18" s="34">
        <v>7</v>
      </c>
      <c r="B18" s="35" t="s">
        <v>215</v>
      </c>
      <c r="C18" s="71" t="s">
        <v>138</v>
      </c>
      <c r="D18" s="37"/>
      <c r="E18" s="36">
        <v>3</v>
      </c>
      <c r="F18" s="37"/>
      <c r="G18" s="121"/>
      <c r="H18" s="121"/>
      <c r="I18" s="121"/>
      <c r="J18" s="121"/>
      <c r="K18" s="121"/>
      <c r="L18" s="122"/>
      <c r="M18" s="122"/>
      <c r="N18" s="122"/>
      <c r="O18" s="122"/>
      <c r="P18" s="122"/>
      <c r="Q18" s="123"/>
      <c r="R18" s="123"/>
      <c r="S18" s="123">
        <v>30</v>
      </c>
      <c r="T18" s="123">
        <v>30</v>
      </c>
      <c r="U18" s="123">
        <v>2</v>
      </c>
      <c r="V18" s="145"/>
      <c r="W18" s="145"/>
      <c r="X18" s="145"/>
      <c r="Y18" s="145"/>
      <c r="Z18" s="145"/>
      <c r="AA18" s="88"/>
      <c r="AB18" s="88"/>
      <c r="AC18" s="88"/>
      <c r="AD18" s="88"/>
      <c r="AE18" s="88"/>
      <c r="AF18" s="146"/>
      <c r="AG18" s="146"/>
      <c r="AH18" s="146"/>
      <c r="AI18" s="146"/>
      <c r="AJ18" s="146"/>
      <c r="AK18" s="86">
        <f t="shared" si="0"/>
        <v>30</v>
      </c>
      <c r="AL18" s="38">
        <f t="shared" si="1"/>
        <v>60</v>
      </c>
      <c r="AM18" s="38">
        <f t="shared" si="2"/>
        <v>2</v>
      </c>
    </row>
    <row r="19" spans="1:39" ht="16.5" customHeight="1">
      <c r="A19" s="34">
        <v>8</v>
      </c>
      <c r="B19" s="35" t="s">
        <v>36</v>
      </c>
      <c r="C19" s="69" t="s">
        <v>139</v>
      </c>
      <c r="D19" s="37"/>
      <c r="E19" s="36">
        <v>1</v>
      </c>
      <c r="F19" s="37"/>
      <c r="G19" s="121">
        <v>30</v>
      </c>
      <c r="H19" s="121">
        <v>30</v>
      </c>
      <c r="I19" s="121"/>
      <c r="J19" s="121"/>
      <c r="K19" s="121">
        <v>2</v>
      </c>
      <c r="L19" s="122"/>
      <c r="M19" s="122"/>
      <c r="N19" s="122"/>
      <c r="O19" s="122"/>
      <c r="P19" s="122"/>
      <c r="Q19" s="123"/>
      <c r="R19" s="123"/>
      <c r="S19" s="123"/>
      <c r="T19" s="123"/>
      <c r="U19" s="123"/>
      <c r="V19" s="124"/>
      <c r="W19" s="124"/>
      <c r="X19" s="124"/>
      <c r="Y19" s="124"/>
      <c r="Z19" s="124"/>
      <c r="AA19" s="125"/>
      <c r="AB19" s="89"/>
      <c r="AC19" s="89"/>
      <c r="AD19" s="89"/>
      <c r="AE19" s="89"/>
      <c r="AF19" s="90"/>
      <c r="AG19" s="90"/>
      <c r="AH19" s="90"/>
      <c r="AI19" s="90"/>
      <c r="AJ19" s="90"/>
      <c r="AK19" s="86">
        <f t="shared" si="0"/>
        <v>30</v>
      </c>
      <c r="AL19" s="38">
        <f t="shared" si="1"/>
        <v>60</v>
      </c>
      <c r="AM19" s="38">
        <f t="shared" si="2"/>
        <v>2</v>
      </c>
    </row>
    <row r="20" spans="1:39" ht="16.5" customHeight="1">
      <c r="A20" s="34">
        <v>9</v>
      </c>
      <c r="B20" s="39" t="s">
        <v>37</v>
      </c>
      <c r="C20" s="69" t="s">
        <v>140</v>
      </c>
      <c r="D20" s="37"/>
      <c r="E20" s="37"/>
      <c r="F20" s="36">
        <v>1</v>
      </c>
      <c r="G20" s="121">
        <v>2</v>
      </c>
      <c r="H20" s="121"/>
      <c r="I20" s="121"/>
      <c r="J20" s="121"/>
      <c r="K20" s="121">
        <v>0</v>
      </c>
      <c r="L20" s="122"/>
      <c r="M20" s="122"/>
      <c r="N20" s="122"/>
      <c r="O20" s="122"/>
      <c r="P20" s="122"/>
      <c r="Q20" s="123"/>
      <c r="R20" s="123"/>
      <c r="S20" s="123"/>
      <c r="T20" s="123"/>
      <c r="U20" s="123"/>
      <c r="V20" s="124"/>
      <c r="W20" s="124"/>
      <c r="X20" s="124"/>
      <c r="Y20" s="124"/>
      <c r="Z20" s="124"/>
      <c r="AA20" s="125"/>
      <c r="AB20" s="89"/>
      <c r="AC20" s="89"/>
      <c r="AD20" s="89"/>
      <c r="AE20" s="89"/>
      <c r="AF20" s="90"/>
      <c r="AG20" s="90"/>
      <c r="AH20" s="90"/>
      <c r="AI20" s="90"/>
      <c r="AJ20" s="90"/>
      <c r="AK20" s="86">
        <f t="shared" si="0"/>
        <v>2</v>
      </c>
      <c r="AL20" s="38">
        <f t="shared" si="1"/>
        <v>2</v>
      </c>
      <c r="AM20" s="38">
        <f t="shared" si="2"/>
        <v>0</v>
      </c>
    </row>
    <row r="21" spans="1:39" ht="16.5" customHeight="1">
      <c r="A21" s="34">
        <v>10</v>
      </c>
      <c r="B21" s="39" t="s">
        <v>38</v>
      </c>
      <c r="C21" s="69" t="s">
        <v>141</v>
      </c>
      <c r="D21" s="37"/>
      <c r="E21" s="37"/>
      <c r="F21" s="36">
        <v>1</v>
      </c>
      <c r="G21" s="121">
        <v>2</v>
      </c>
      <c r="H21" s="121"/>
      <c r="I21" s="121"/>
      <c r="J21" s="121"/>
      <c r="K21" s="121">
        <v>0</v>
      </c>
      <c r="L21" s="122"/>
      <c r="M21" s="122"/>
      <c r="N21" s="122"/>
      <c r="O21" s="122"/>
      <c r="P21" s="122"/>
      <c r="Q21" s="123"/>
      <c r="R21" s="123"/>
      <c r="S21" s="123"/>
      <c r="T21" s="123"/>
      <c r="U21" s="123"/>
      <c r="V21" s="124"/>
      <c r="W21" s="124"/>
      <c r="X21" s="124"/>
      <c r="Y21" s="124"/>
      <c r="Z21" s="124"/>
      <c r="AA21" s="125"/>
      <c r="AB21" s="89"/>
      <c r="AC21" s="89"/>
      <c r="AD21" s="89"/>
      <c r="AE21" s="89"/>
      <c r="AF21" s="90"/>
      <c r="AG21" s="90"/>
      <c r="AH21" s="90"/>
      <c r="AI21" s="90"/>
      <c r="AJ21" s="90"/>
      <c r="AK21" s="86">
        <f t="shared" si="0"/>
        <v>2</v>
      </c>
      <c r="AL21" s="38">
        <f t="shared" si="1"/>
        <v>2</v>
      </c>
      <c r="AM21" s="38">
        <f t="shared" si="2"/>
        <v>0</v>
      </c>
    </row>
    <row r="22" spans="1:39" ht="32.25" customHeight="1">
      <c r="A22" s="34">
        <v>11</v>
      </c>
      <c r="B22" s="39" t="s">
        <v>130</v>
      </c>
      <c r="C22" s="69" t="s">
        <v>142</v>
      </c>
      <c r="D22" s="37"/>
      <c r="E22" s="36">
        <v>1</v>
      </c>
      <c r="F22" s="37"/>
      <c r="G22" s="87">
        <v>30</v>
      </c>
      <c r="H22" s="87">
        <v>30</v>
      </c>
      <c r="I22" s="87"/>
      <c r="J22" s="87"/>
      <c r="K22" s="87">
        <v>2</v>
      </c>
      <c r="L22" s="91"/>
      <c r="M22" s="91"/>
      <c r="N22" s="91"/>
      <c r="O22" s="91"/>
      <c r="P22" s="91"/>
      <c r="Q22" s="92"/>
      <c r="R22" s="92"/>
      <c r="S22" s="92"/>
      <c r="T22" s="92"/>
      <c r="U22" s="92"/>
      <c r="V22" s="93"/>
      <c r="W22" s="93"/>
      <c r="X22" s="93"/>
      <c r="Y22" s="93"/>
      <c r="Z22" s="93"/>
      <c r="AA22" s="89"/>
      <c r="AB22" s="89"/>
      <c r="AC22" s="89"/>
      <c r="AD22" s="89"/>
      <c r="AE22" s="89"/>
      <c r="AF22" s="90"/>
      <c r="AG22" s="90"/>
      <c r="AH22" s="90"/>
      <c r="AI22" s="90"/>
      <c r="AJ22" s="90"/>
      <c r="AK22" s="86">
        <f t="shared" si="0"/>
        <v>30</v>
      </c>
      <c r="AL22" s="38">
        <f t="shared" si="1"/>
        <v>60</v>
      </c>
      <c r="AM22" s="38">
        <f t="shared" si="2"/>
        <v>2</v>
      </c>
    </row>
    <row r="23" spans="1:39" ht="18.75" customHeight="1">
      <c r="A23" s="239" t="s">
        <v>39</v>
      </c>
      <c r="B23" s="240"/>
      <c r="C23" s="70"/>
      <c r="D23" s="40"/>
      <c r="E23" s="40"/>
      <c r="F23" s="40"/>
      <c r="G23" s="40">
        <f>SUM(G12:G22)</f>
        <v>94</v>
      </c>
      <c r="H23" s="40">
        <f aca="true" t="shared" si="3" ref="H23:AM23">SUM(H12:H22)</f>
        <v>75</v>
      </c>
      <c r="I23" s="40">
        <f t="shared" si="3"/>
        <v>75</v>
      </c>
      <c r="J23" s="40">
        <f t="shared" si="3"/>
        <v>20</v>
      </c>
      <c r="K23" s="41">
        <f t="shared" si="3"/>
        <v>8</v>
      </c>
      <c r="L23" s="40">
        <f t="shared" si="3"/>
        <v>0</v>
      </c>
      <c r="M23" s="40">
        <f t="shared" si="3"/>
        <v>0</v>
      </c>
      <c r="N23" s="40">
        <f t="shared" si="3"/>
        <v>60</v>
      </c>
      <c r="O23" s="40">
        <f t="shared" si="3"/>
        <v>20</v>
      </c>
      <c r="P23" s="40">
        <f t="shared" si="3"/>
        <v>2</v>
      </c>
      <c r="Q23" s="40">
        <f t="shared" si="3"/>
        <v>30</v>
      </c>
      <c r="R23" s="40">
        <f t="shared" si="3"/>
        <v>0</v>
      </c>
      <c r="S23" s="40">
        <f t="shared" si="3"/>
        <v>60</v>
      </c>
      <c r="T23" s="40">
        <f t="shared" si="3"/>
        <v>50</v>
      </c>
      <c r="U23" s="40">
        <f t="shared" si="3"/>
        <v>5</v>
      </c>
      <c r="V23" s="40">
        <f t="shared" si="3"/>
        <v>0</v>
      </c>
      <c r="W23" s="40">
        <f t="shared" si="3"/>
        <v>0</v>
      </c>
      <c r="X23" s="40">
        <f t="shared" si="3"/>
        <v>30</v>
      </c>
      <c r="Y23" s="40">
        <f t="shared" si="3"/>
        <v>45</v>
      </c>
      <c r="Z23" s="40">
        <f t="shared" si="3"/>
        <v>3</v>
      </c>
      <c r="AA23" s="40">
        <f t="shared" si="3"/>
        <v>0</v>
      </c>
      <c r="AB23" s="40">
        <f t="shared" si="3"/>
        <v>0</v>
      </c>
      <c r="AC23" s="40">
        <f t="shared" si="3"/>
        <v>0</v>
      </c>
      <c r="AD23" s="40">
        <f t="shared" si="3"/>
        <v>0</v>
      </c>
      <c r="AE23" s="40">
        <f t="shared" si="3"/>
        <v>0</v>
      </c>
      <c r="AF23" s="40">
        <f t="shared" si="3"/>
        <v>0</v>
      </c>
      <c r="AG23" s="40">
        <f t="shared" si="3"/>
        <v>0</v>
      </c>
      <c r="AH23" s="40">
        <f t="shared" si="3"/>
        <v>0</v>
      </c>
      <c r="AI23" s="40">
        <f t="shared" si="3"/>
        <v>0</v>
      </c>
      <c r="AJ23" s="40">
        <f t="shared" si="3"/>
        <v>0</v>
      </c>
      <c r="AK23" s="40">
        <f t="shared" si="3"/>
        <v>349</v>
      </c>
      <c r="AL23" s="41">
        <f t="shared" si="3"/>
        <v>559</v>
      </c>
      <c r="AM23" s="41">
        <f t="shared" si="3"/>
        <v>18</v>
      </c>
    </row>
    <row r="24" spans="1:39" ht="22.5" customHeight="1">
      <c r="A24" s="182" t="s">
        <v>40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4"/>
    </row>
    <row r="25" spans="1:39" ht="16.5" customHeight="1">
      <c r="A25" s="42">
        <v>12</v>
      </c>
      <c r="B25" s="43" t="s">
        <v>41</v>
      </c>
      <c r="C25" s="69" t="s">
        <v>143</v>
      </c>
      <c r="D25" s="44"/>
      <c r="E25" s="45">
        <v>1</v>
      </c>
      <c r="F25" s="44"/>
      <c r="G25" s="64">
        <v>15</v>
      </c>
      <c r="H25" s="64">
        <v>10</v>
      </c>
      <c r="I25" s="4"/>
      <c r="J25" s="4"/>
      <c r="K25" s="65">
        <v>1</v>
      </c>
      <c r="L25" s="6"/>
      <c r="M25" s="6"/>
      <c r="N25" s="6"/>
      <c r="O25" s="6"/>
      <c r="P25" s="7"/>
      <c r="Q25" s="8"/>
      <c r="R25" s="8"/>
      <c r="S25" s="8"/>
      <c r="T25" s="8"/>
      <c r="U25" s="9"/>
      <c r="V25" s="10"/>
      <c r="W25" s="10"/>
      <c r="X25" s="10"/>
      <c r="Y25" s="10"/>
      <c r="Z25" s="11"/>
      <c r="AA25" s="21"/>
      <c r="AB25" s="21"/>
      <c r="AC25" s="21"/>
      <c r="AD25" s="21"/>
      <c r="AE25" s="22"/>
      <c r="AF25" s="14"/>
      <c r="AG25" s="14"/>
      <c r="AH25" s="14"/>
      <c r="AI25" s="14"/>
      <c r="AJ25" s="15"/>
      <c r="AK25" s="38">
        <f aca="true" t="shared" si="4" ref="AK25:AK42">SUM(G25,I25,L25,N25,Q25,S25,V25,X25,AA25,AC25,AF25,AH25)</f>
        <v>15</v>
      </c>
      <c r="AL25" s="38">
        <f aca="true" t="shared" si="5" ref="AL25:AL42">SUM(G25:J25,L25:O25,Q25:T25,V25:Y25,AA25:AD25,AF25:AI25)</f>
        <v>25</v>
      </c>
      <c r="AM25" s="38">
        <f aca="true" t="shared" si="6" ref="AM25:AM42">SUM(K25,P25,U25,Z25,AE25,AJ25)</f>
        <v>1</v>
      </c>
    </row>
    <row r="26" spans="1:39" ht="16.5" customHeight="1">
      <c r="A26" s="42">
        <v>13</v>
      </c>
      <c r="B26" s="43" t="s">
        <v>42</v>
      </c>
      <c r="C26" s="69" t="s">
        <v>144</v>
      </c>
      <c r="D26" s="44"/>
      <c r="E26" s="45">
        <v>1</v>
      </c>
      <c r="F26" s="44"/>
      <c r="G26" s="64">
        <v>15</v>
      </c>
      <c r="H26" s="64">
        <v>10</v>
      </c>
      <c r="I26" s="64">
        <v>15</v>
      </c>
      <c r="J26" s="64">
        <v>10</v>
      </c>
      <c r="K26" s="65">
        <v>2</v>
      </c>
      <c r="L26" s="6"/>
      <c r="M26" s="6"/>
      <c r="N26" s="6"/>
      <c r="O26" s="6"/>
      <c r="P26" s="7"/>
      <c r="Q26" s="8"/>
      <c r="R26" s="8"/>
      <c r="S26" s="8"/>
      <c r="T26" s="8"/>
      <c r="U26" s="9"/>
      <c r="V26" s="10"/>
      <c r="W26" s="10"/>
      <c r="X26" s="10"/>
      <c r="Y26" s="10"/>
      <c r="Z26" s="11"/>
      <c r="AA26" s="21"/>
      <c r="AB26" s="21"/>
      <c r="AC26" s="21"/>
      <c r="AD26" s="21"/>
      <c r="AE26" s="22"/>
      <c r="AF26" s="14"/>
      <c r="AG26" s="14"/>
      <c r="AH26" s="14"/>
      <c r="AI26" s="14"/>
      <c r="AJ26" s="15"/>
      <c r="AK26" s="38">
        <f t="shared" si="4"/>
        <v>30</v>
      </c>
      <c r="AL26" s="38">
        <f t="shared" si="5"/>
        <v>50</v>
      </c>
      <c r="AM26" s="38">
        <f t="shared" si="6"/>
        <v>2</v>
      </c>
    </row>
    <row r="27" spans="1:39" ht="16.5" customHeight="1">
      <c r="A27" s="42">
        <v>14</v>
      </c>
      <c r="B27" s="43" t="s">
        <v>43</v>
      </c>
      <c r="C27" s="69" t="s">
        <v>145</v>
      </c>
      <c r="D27" s="44"/>
      <c r="E27" s="45">
        <v>1</v>
      </c>
      <c r="F27" s="44"/>
      <c r="G27" s="64">
        <v>15</v>
      </c>
      <c r="H27" s="4">
        <v>10</v>
      </c>
      <c r="I27" s="64">
        <v>15</v>
      </c>
      <c r="J27" s="64">
        <v>10</v>
      </c>
      <c r="K27" s="65">
        <v>2</v>
      </c>
      <c r="L27" s="6"/>
      <c r="M27" s="6"/>
      <c r="N27" s="6"/>
      <c r="O27" s="6"/>
      <c r="P27" s="7"/>
      <c r="Q27" s="8"/>
      <c r="R27" s="8"/>
      <c r="S27" s="8"/>
      <c r="T27" s="8"/>
      <c r="U27" s="9"/>
      <c r="V27" s="10"/>
      <c r="W27" s="10"/>
      <c r="X27" s="10"/>
      <c r="Y27" s="10"/>
      <c r="Z27" s="11"/>
      <c r="AA27" s="21"/>
      <c r="AB27" s="21"/>
      <c r="AC27" s="21"/>
      <c r="AD27" s="21"/>
      <c r="AE27" s="22"/>
      <c r="AF27" s="14"/>
      <c r="AG27" s="14"/>
      <c r="AH27" s="14"/>
      <c r="AI27" s="14"/>
      <c r="AJ27" s="15"/>
      <c r="AK27" s="38">
        <f t="shared" si="4"/>
        <v>30</v>
      </c>
      <c r="AL27" s="38">
        <f t="shared" si="5"/>
        <v>50</v>
      </c>
      <c r="AM27" s="38">
        <f t="shared" si="6"/>
        <v>2</v>
      </c>
    </row>
    <row r="28" spans="1:39" ht="16.5" customHeight="1">
      <c r="A28" s="42">
        <v>15</v>
      </c>
      <c r="B28" s="43" t="s">
        <v>44</v>
      </c>
      <c r="C28" s="69" t="s">
        <v>146</v>
      </c>
      <c r="D28" s="44"/>
      <c r="E28" s="45">
        <v>2</v>
      </c>
      <c r="F28" s="44"/>
      <c r="G28" s="4"/>
      <c r="H28" s="4"/>
      <c r="I28" s="4"/>
      <c r="J28" s="4"/>
      <c r="K28" s="5"/>
      <c r="L28" s="48">
        <v>20</v>
      </c>
      <c r="M28" s="48">
        <v>10</v>
      </c>
      <c r="N28" s="48">
        <v>10</v>
      </c>
      <c r="O28" s="48">
        <v>10</v>
      </c>
      <c r="P28" s="49">
        <v>2</v>
      </c>
      <c r="Q28" s="8"/>
      <c r="R28" s="8"/>
      <c r="S28" s="8"/>
      <c r="T28" s="8"/>
      <c r="U28" s="9"/>
      <c r="V28" s="10"/>
      <c r="W28" s="10"/>
      <c r="X28" s="10"/>
      <c r="Y28" s="10"/>
      <c r="Z28" s="11"/>
      <c r="AA28" s="21"/>
      <c r="AB28" s="21"/>
      <c r="AC28" s="21"/>
      <c r="AD28" s="21"/>
      <c r="AE28" s="22"/>
      <c r="AF28" s="14"/>
      <c r="AG28" s="14"/>
      <c r="AH28" s="14"/>
      <c r="AI28" s="14"/>
      <c r="AJ28" s="15"/>
      <c r="AK28" s="38">
        <f t="shared" si="4"/>
        <v>30</v>
      </c>
      <c r="AL28" s="38">
        <f t="shared" si="5"/>
        <v>50</v>
      </c>
      <c r="AM28" s="38">
        <f t="shared" si="6"/>
        <v>2</v>
      </c>
    </row>
    <row r="29" spans="1:39" ht="16.5" customHeight="1">
      <c r="A29" s="42">
        <v>16</v>
      </c>
      <c r="B29" s="43" t="s">
        <v>45</v>
      </c>
      <c r="C29" s="69" t="s">
        <v>147</v>
      </c>
      <c r="D29" s="44"/>
      <c r="E29" s="45">
        <v>1</v>
      </c>
      <c r="F29" s="44"/>
      <c r="G29" s="64">
        <v>15</v>
      </c>
      <c r="H29" s="64">
        <v>10</v>
      </c>
      <c r="I29" s="64">
        <v>15</v>
      </c>
      <c r="J29" s="64">
        <v>10</v>
      </c>
      <c r="K29" s="65">
        <v>2</v>
      </c>
      <c r="L29" s="6"/>
      <c r="M29" s="6"/>
      <c r="N29" s="6"/>
      <c r="O29" s="6"/>
      <c r="P29" s="7"/>
      <c r="Q29" s="8"/>
      <c r="R29" s="8"/>
      <c r="S29" s="8"/>
      <c r="T29" s="8"/>
      <c r="U29" s="9"/>
      <c r="V29" s="10"/>
      <c r="W29" s="10"/>
      <c r="X29" s="10"/>
      <c r="Y29" s="10"/>
      <c r="Z29" s="11"/>
      <c r="AA29" s="21"/>
      <c r="AB29" s="21"/>
      <c r="AC29" s="21"/>
      <c r="AD29" s="21"/>
      <c r="AE29" s="22"/>
      <c r="AF29" s="14"/>
      <c r="AG29" s="14"/>
      <c r="AH29" s="14"/>
      <c r="AI29" s="14"/>
      <c r="AJ29" s="15"/>
      <c r="AK29" s="38">
        <f t="shared" si="4"/>
        <v>30</v>
      </c>
      <c r="AL29" s="38">
        <f t="shared" si="5"/>
        <v>50</v>
      </c>
      <c r="AM29" s="38">
        <f t="shared" si="6"/>
        <v>2</v>
      </c>
    </row>
    <row r="30" spans="1:39" ht="16.5" customHeight="1">
      <c r="A30" s="42">
        <v>17</v>
      </c>
      <c r="B30" s="43" t="s">
        <v>46</v>
      </c>
      <c r="C30" s="69" t="s">
        <v>205</v>
      </c>
      <c r="D30" s="44"/>
      <c r="E30" s="45">
        <v>2</v>
      </c>
      <c r="F30" s="44"/>
      <c r="G30" s="4"/>
      <c r="H30" s="4"/>
      <c r="I30" s="4"/>
      <c r="J30" s="4"/>
      <c r="K30" s="5"/>
      <c r="L30" s="48">
        <v>10</v>
      </c>
      <c r="M30" s="48"/>
      <c r="N30" s="48">
        <v>10</v>
      </c>
      <c r="O30" s="48">
        <v>5</v>
      </c>
      <c r="P30" s="49">
        <v>1</v>
      </c>
      <c r="Q30" s="8"/>
      <c r="R30" s="8"/>
      <c r="S30" s="8"/>
      <c r="T30" s="8"/>
      <c r="U30" s="9"/>
      <c r="V30" s="10"/>
      <c r="W30" s="10"/>
      <c r="X30" s="10"/>
      <c r="Y30" s="10"/>
      <c r="Z30" s="11"/>
      <c r="AA30" s="21"/>
      <c r="AB30" s="21"/>
      <c r="AC30" s="21"/>
      <c r="AD30" s="21"/>
      <c r="AE30" s="22"/>
      <c r="AF30" s="14"/>
      <c r="AG30" s="14"/>
      <c r="AH30" s="14"/>
      <c r="AI30" s="14"/>
      <c r="AJ30" s="15"/>
      <c r="AK30" s="38">
        <f t="shared" si="4"/>
        <v>20</v>
      </c>
      <c r="AL30" s="38">
        <f t="shared" si="5"/>
        <v>25</v>
      </c>
      <c r="AM30" s="38">
        <f t="shared" si="6"/>
        <v>1</v>
      </c>
    </row>
    <row r="31" spans="1:39" ht="16.5" customHeight="1">
      <c r="A31" s="42">
        <v>18</v>
      </c>
      <c r="B31" s="43" t="s">
        <v>47</v>
      </c>
      <c r="C31" s="69" t="s">
        <v>204</v>
      </c>
      <c r="D31" s="44"/>
      <c r="E31" s="45">
        <v>2</v>
      </c>
      <c r="F31" s="44"/>
      <c r="G31" s="4"/>
      <c r="H31" s="4"/>
      <c r="I31" s="4"/>
      <c r="J31" s="4"/>
      <c r="K31" s="5"/>
      <c r="L31" s="48">
        <v>10</v>
      </c>
      <c r="M31" s="48">
        <v>10</v>
      </c>
      <c r="N31" s="48">
        <v>30</v>
      </c>
      <c r="O31" s="48">
        <v>25</v>
      </c>
      <c r="P31" s="49">
        <v>3</v>
      </c>
      <c r="Q31" s="8"/>
      <c r="R31" s="8"/>
      <c r="S31" s="8"/>
      <c r="T31" s="8"/>
      <c r="U31" s="9"/>
      <c r="V31" s="10"/>
      <c r="W31" s="10"/>
      <c r="X31" s="10"/>
      <c r="Y31" s="10"/>
      <c r="Z31" s="11"/>
      <c r="AA31" s="21"/>
      <c r="AB31" s="21"/>
      <c r="AC31" s="21"/>
      <c r="AD31" s="21"/>
      <c r="AE31" s="22"/>
      <c r="AF31" s="14"/>
      <c r="AG31" s="14"/>
      <c r="AH31" s="14"/>
      <c r="AI31" s="14"/>
      <c r="AJ31" s="15"/>
      <c r="AK31" s="38">
        <f t="shared" si="4"/>
        <v>40</v>
      </c>
      <c r="AL31" s="38">
        <f t="shared" si="5"/>
        <v>75</v>
      </c>
      <c r="AM31" s="38">
        <f t="shared" si="6"/>
        <v>3</v>
      </c>
    </row>
    <row r="32" spans="1:39" ht="16.5" customHeight="1">
      <c r="A32" s="42">
        <v>19</v>
      </c>
      <c r="B32" s="43" t="s">
        <v>49</v>
      </c>
      <c r="C32" s="69" t="s">
        <v>148</v>
      </c>
      <c r="D32" s="45">
        <v>1</v>
      </c>
      <c r="E32" s="45">
        <v>1</v>
      </c>
      <c r="F32" s="45">
        <v>1</v>
      </c>
      <c r="G32" s="64">
        <v>15</v>
      </c>
      <c r="H32" s="64">
        <v>15</v>
      </c>
      <c r="I32" s="64">
        <v>35</v>
      </c>
      <c r="J32" s="64">
        <v>35</v>
      </c>
      <c r="K32" s="65">
        <v>4</v>
      </c>
      <c r="L32" s="6"/>
      <c r="M32" s="6"/>
      <c r="N32" s="6"/>
      <c r="O32" s="6"/>
      <c r="P32" s="7"/>
      <c r="Q32" s="8"/>
      <c r="R32" s="8"/>
      <c r="S32" s="8"/>
      <c r="T32" s="8"/>
      <c r="U32" s="9"/>
      <c r="V32" s="10"/>
      <c r="W32" s="10"/>
      <c r="X32" s="10"/>
      <c r="Y32" s="10"/>
      <c r="Z32" s="11"/>
      <c r="AA32" s="21"/>
      <c r="AB32" s="21"/>
      <c r="AC32" s="21"/>
      <c r="AD32" s="21"/>
      <c r="AE32" s="22"/>
      <c r="AF32" s="14"/>
      <c r="AG32" s="14"/>
      <c r="AH32" s="14"/>
      <c r="AI32" s="14"/>
      <c r="AJ32" s="15"/>
      <c r="AK32" s="38">
        <f t="shared" si="4"/>
        <v>50</v>
      </c>
      <c r="AL32" s="38">
        <f t="shared" si="5"/>
        <v>100</v>
      </c>
      <c r="AM32" s="38">
        <f t="shared" si="6"/>
        <v>4</v>
      </c>
    </row>
    <row r="33" spans="1:39" ht="16.5" customHeight="1">
      <c r="A33" s="42">
        <v>20</v>
      </c>
      <c r="B33" s="43" t="s">
        <v>50</v>
      </c>
      <c r="C33" s="69" t="s">
        <v>203</v>
      </c>
      <c r="D33" s="44"/>
      <c r="E33" s="45">
        <v>1</v>
      </c>
      <c r="F33" s="44"/>
      <c r="G33" s="64">
        <v>10</v>
      </c>
      <c r="H33" s="64">
        <v>10</v>
      </c>
      <c r="I33" s="64">
        <v>20</v>
      </c>
      <c r="J33" s="64">
        <v>10</v>
      </c>
      <c r="K33" s="65">
        <v>2</v>
      </c>
      <c r="L33" s="48"/>
      <c r="M33" s="48"/>
      <c r="N33" s="48"/>
      <c r="O33" s="48"/>
      <c r="P33" s="49"/>
      <c r="Q33" s="8"/>
      <c r="R33" s="8"/>
      <c r="S33" s="8"/>
      <c r="T33" s="8"/>
      <c r="U33" s="9"/>
      <c r="V33" s="10"/>
      <c r="W33" s="10"/>
      <c r="X33" s="10"/>
      <c r="Y33" s="10"/>
      <c r="Z33" s="11"/>
      <c r="AA33" s="21"/>
      <c r="AB33" s="21"/>
      <c r="AC33" s="21"/>
      <c r="AD33" s="21"/>
      <c r="AE33" s="22"/>
      <c r="AF33" s="14"/>
      <c r="AG33" s="14"/>
      <c r="AH33" s="14"/>
      <c r="AI33" s="14"/>
      <c r="AJ33" s="15"/>
      <c r="AK33" s="38">
        <f t="shared" si="4"/>
        <v>30</v>
      </c>
      <c r="AL33" s="38">
        <f t="shared" si="5"/>
        <v>50</v>
      </c>
      <c r="AM33" s="38">
        <f t="shared" si="6"/>
        <v>2</v>
      </c>
    </row>
    <row r="34" spans="1:39" ht="16.5" customHeight="1">
      <c r="A34" s="42">
        <v>21</v>
      </c>
      <c r="B34" s="43" t="s">
        <v>51</v>
      </c>
      <c r="C34" s="69" t="s">
        <v>149</v>
      </c>
      <c r="D34" s="44"/>
      <c r="E34" s="45">
        <v>1</v>
      </c>
      <c r="F34" s="44"/>
      <c r="G34" s="64">
        <v>15</v>
      </c>
      <c r="H34" s="64">
        <v>5</v>
      </c>
      <c r="I34" s="64">
        <v>20</v>
      </c>
      <c r="J34" s="64">
        <v>10</v>
      </c>
      <c r="K34" s="65">
        <v>2</v>
      </c>
      <c r="L34" s="48"/>
      <c r="M34" s="48"/>
      <c r="N34" s="48"/>
      <c r="O34" s="48"/>
      <c r="P34" s="49"/>
      <c r="Q34" s="8"/>
      <c r="R34" s="8"/>
      <c r="S34" s="8"/>
      <c r="T34" s="8"/>
      <c r="U34" s="9"/>
      <c r="V34" s="10"/>
      <c r="W34" s="10"/>
      <c r="X34" s="10"/>
      <c r="Y34" s="10"/>
      <c r="Z34" s="11"/>
      <c r="AA34" s="21"/>
      <c r="AB34" s="21"/>
      <c r="AC34" s="21"/>
      <c r="AD34" s="21"/>
      <c r="AE34" s="22"/>
      <c r="AF34" s="14"/>
      <c r="AG34" s="14"/>
      <c r="AH34" s="14"/>
      <c r="AI34" s="14"/>
      <c r="AJ34" s="15"/>
      <c r="AK34" s="38">
        <f t="shared" si="4"/>
        <v>35</v>
      </c>
      <c r="AL34" s="38">
        <f t="shared" si="5"/>
        <v>50</v>
      </c>
      <c r="AM34" s="38">
        <f t="shared" si="6"/>
        <v>2</v>
      </c>
    </row>
    <row r="35" spans="1:39" ht="16.5" customHeight="1">
      <c r="A35" s="42">
        <v>22</v>
      </c>
      <c r="B35" s="43" t="s">
        <v>52</v>
      </c>
      <c r="C35" s="69" t="s">
        <v>206</v>
      </c>
      <c r="D35" s="44"/>
      <c r="E35" s="45">
        <v>1</v>
      </c>
      <c r="F35" s="44"/>
      <c r="G35" s="64">
        <v>5</v>
      </c>
      <c r="H35" s="64"/>
      <c r="I35" s="64">
        <v>15</v>
      </c>
      <c r="J35" s="64">
        <v>5</v>
      </c>
      <c r="K35" s="65">
        <v>1</v>
      </c>
      <c r="L35" s="48"/>
      <c r="M35" s="48"/>
      <c r="N35" s="48"/>
      <c r="O35" s="48"/>
      <c r="P35" s="49"/>
      <c r="Q35" s="8"/>
      <c r="R35" s="8"/>
      <c r="S35" s="8"/>
      <c r="T35" s="8"/>
      <c r="U35" s="9"/>
      <c r="V35" s="10"/>
      <c r="W35" s="10"/>
      <c r="X35" s="10"/>
      <c r="Y35" s="10"/>
      <c r="Z35" s="11"/>
      <c r="AA35" s="21"/>
      <c r="AB35" s="21"/>
      <c r="AC35" s="21"/>
      <c r="AD35" s="21"/>
      <c r="AE35" s="22"/>
      <c r="AF35" s="14"/>
      <c r="AG35" s="14"/>
      <c r="AH35" s="14"/>
      <c r="AI35" s="14"/>
      <c r="AJ35" s="15"/>
      <c r="AK35" s="38">
        <f t="shared" si="4"/>
        <v>20</v>
      </c>
      <c r="AL35" s="38">
        <f t="shared" si="5"/>
        <v>25</v>
      </c>
      <c r="AM35" s="38">
        <f t="shared" si="6"/>
        <v>1</v>
      </c>
    </row>
    <row r="36" spans="1:39" ht="16.5" customHeight="1">
      <c r="A36" s="42">
        <v>23</v>
      </c>
      <c r="B36" s="43" t="s">
        <v>53</v>
      </c>
      <c r="C36" s="69" t="s">
        <v>150</v>
      </c>
      <c r="D36" s="44"/>
      <c r="E36" s="45">
        <v>3</v>
      </c>
      <c r="F36" s="44"/>
      <c r="G36" s="4"/>
      <c r="H36" s="4"/>
      <c r="I36" s="4"/>
      <c r="J36" s="4"/>
      <c r="K36" s="5"/>
      <c r="L36" s="48"/>
      <c r="M36" s="48"/>
      <c r="N36" s="6"/>
      <c r="O36" s="6"/>
      <c r="P36" s="49"/>
      <c r="Q36" s="17">
        <v>15</v>
      </c>
      <c r="R36" s="17">
        <v>15</v>
      </c>
      <c r="S36" s="8">
        <v>10</v>
      </c>
      <c r="T36" s="8">
        <v>10</v>
      </c>
      <c r="U36" s="18">
        <v>2</v>
      </c>
      <c r="V36" s="10"/>
      <c r="W36" s="10"/>
      <c r="X36" s="10"/>
      <c r="Y36" s="10"/>
      <c r="Z36" s="11"/>
      <c r="AA36" s="21"/>
      <c r="AB36" s="21"/>
      <c r="AC36" s="21"/>
      <c r="AD36" s="21"/>
      <c r="AE36" s="22"/>
      <c r="AF36" s="14"/>
      <c r="AG36" s="14"/>
      <c r="AH36" s="14"/>
      <c r="AI36" s="14"/>
      <c r="AJ36" s="15"/>
      <c r="AK36" s="38">
        <f t="shared" si="4"/>
        <v>25</v>
      </c>
      <c r="AL36" s="38">
        <f t="shared" si="5"/>
        <v>50</v>
      </c>
      <c r="AM36" s="38">
        <f t="shared" si="6"/>
        <v>2</v>
      </c>
    </row>
    <row r="37" spans="1:39" ht="31.5" customHeight="1">
      <c r="A37" s="42">
        <v>24</v>
      </c>
      <c r="B37" s="43" t="s">
        <v>54</v>
      </c>
      <c r="C37" s="69" t="s">
        <v>151</v>
      </c>
      <c r="D37" s="44"/>
      <c r="E37" s="45">
        <v>1</v>
      </c>
      <c r="F37" s="44"/>
      <c r="G37" s="64">
        <v>15</v>
      </c>
      <c r="H37" s="64">
        <v>10</v>
      </c>
      <c r="I37" s="4"/>
      <c r="J37" s="4"/>
      <c r="K37" s="65">
        <v>1</v>
      </c>
      <c r="L37" s="6"/>
      <c r="M37" s="6"/>
      <c r="N37" s="6"/>
      <c r="O37" s="6"/>
      <c r="P37" s="7"/>
      <c r="Q37" s="8"/>
      <c r="R37" s="8"/>
      <c r="S37" s="8"/>
      <c r="T37" s="8"/>
      <c r="U37" s="9"/>
      <c r="V37" s="10"/>
      <c r="W37" s="10"/>
      <c r="X37" s="10"/>
      <c r="Y37" s="10"/>
      <c r="Z37" s="11"/>
      <c r="AA37" s="21"/>
      <c r="AB37" s="21"/>
      <c r="AC37" s="21"/>
      <c r="AD37" s="21"/>
      <c r="AE37" s="22"/>
      <c r="AF37" s="14"/>
      <c r="AG37" s="14"/>
      <c r="AH37" s="14"/>
      <c r="AI37" s="14"/>
      <c r="AJ37" s="15"/>
      <c r="AK37" s="38">
        <f t="shared" si="4"/>
        <v>15</v>
      </c>
      <c r="AL37" s="38">
        <f t="shared" si="5"/>
        <v>25</v>
      </c>
      <c r="AM37" s="38">
        <f t="shared" si="6"/>
        <v>1</v>
      </c>
    </row>
    <row r="38" spans="1:39" ht="16.5" customHeight="1">
      <c r="A38" s="42">
        <v>25</v>
      </c>
      <c r="B38" s="43" t="s">
        <v>55</v>
      </c>
      <c r="C38" s="69" t="s">
        <v>152</v>
      </c>
      <c r="D38" s="44"/>
      <c r="E38" s="45">
        <v>1</v>
      </c>
      <c r="F38" s="44"/>
      <c r="G38" s="64">
        <v>15</v>
      </c>
      <c r="H38" s="64">
        <v>10</v>
      </c>
      <c r="I38" s="64">
        <v>15</v>
      </c>
      <c r="J38" s="64">
        <v>10</v>
      </c>
      <c r="K38" s="65">
        <v>2</v>
      </c>
      <c r="L38" s="6"/>
      <c r="M38" s="6"/>
      <c r="N38" s="6"/>
      <c r="O38" s="6"/>
      <c r="P38" s="7"/>
      <c r="Q38" s="8"/>
      <c r="R38" s="8"/>
      <c r="S38" s="8"/>
      <c r="T38" s="8"/>
      <c r="U38" s="9"/>
      <c r="V38" s="10"/>
      <c r="W38" s="10"/>
      <c r="X38" s="10"/>
      <c r="Y38" s="10"/>
      <c r="Z38" s="11"/>
      <c r="AA38" s="21"/>
      <c r="AB38" s="21"/>
      <c r="AC38" s="21"/>
      <c r="AD38" s="21"/>
      <c r="AE38" s="22"/>
      <c r="AF38" s="14"/>
      <c r="AG38" s="14"/>
      <c r="AH38" s="14"/>
      <c r="AI38" s="14"/>
      <c r="AJ38" s="15"/>
      <c r="AK38" s="38">
        <f t="shared" si="4"/>
        <v>30</v>
      </c>
      <c r="AL38" s="38">
        <f t="shared" si="5"/>
        <v>50</v>
      </c>
      <c r="AM38" s="38">
        <f t="shared" si="6"/>
        <v>2</v>
      </c>
    </row>
    <row r="39" spans="1:39" ht="16.5" customHeight="1">
      <c r="A39" s="42">
        <v>26</v>
      </c>
      <c r="B39" s="43" t="s">
        <v>56</v>
      </c>
      <c r="C39" s="69" t="s">
        <v>153</v>
      </c>
      <c r="D39" s="44"/>
      <c r="E39" s="45">
        <v>2</v>
      </c>
      <c r="F39" s="44"/>
      <c r="G39" s="4"/>
      <c r="H39" s="4"/>
      <c r="I39" s="4"/>
      <c r="J39" s="4"/>
      <c r="K39" s="5"/>
      <c r="L39" s="48">
        <v>20</v>
      </c>
      <c r="M39" s="48">
        <v>5</v>
      </c>
      <c r="N39" s="48">
        <v>25</v>
      </c>
      <c r="O39" s="48">
        <v>25</v>
      </c>
      <c r="P39" s="49">
        <v>3</v>
      </c>
      <c r="Q39" s="8"/>
      <c r="R39" s="8"/>
      <c r="S39" s="8"/>
      <c r="T39" s="8"/>
      <c r="U39" s="9"/>
      <c r="V39" s="10"/>
      <c r="W39" s="10"/>
      <c r="X39" s="10"/>
      <c r="Y39" s="10"/>
      <c r="Z39" s="11"/>
      <c r="AA39" s="21"/>
      <c r="AB39" s="21"/>
      <c r="AC39" s="21"/>
      <c r="AD39" s="21"/>
      <c r="AE39" s="22"/>
      <c r="AF39" s="14"/>
      <c r="AG39" s="14"/>
      <c r="AH39" s="14"/>
      <c r="AI39" s="14"/>
      <c r="AJ39" s="15"/>
      <c r="AK39" s="38">
        <f t="shared" si="4"/>
        <v>45</v>
      </c>
      <c r="AL39" s="38">
        <f t="shared" si="5"/>
        <v>75</v>
      </c>
      <c r="AM39" s="38">
        <f t="shared" si="6"/>
        <v>3</v>
      </c>
    </row>
    <row r="40" spans="1:39" ht="16.5" customHeight="1">
      <c r="A40" s="42">
        <v>27</v>
      </c>
      <c r="B40" s="43" t="s">
        <v>57</v>
      </c>
      <c r="C40" s="69" t="s">
        <v>154</v>
      </c>
      <c r="D40" s="44"/>
      <c r="E40" s="45">
        <v>1</v>
      </c>
      <c r="F40" s="44"/>
      <c r="G40" s="64">
        <v>25</v>
      </c>
      <c r="H40" s="64">
        <v>25</v>
      </c>
      <c r="I40" s="64">
        <v>15</v>
      </c>
      <c r="J40" s="64">
        <v>10</v>
      </c>
      <c r="K40" s="65">
        <v>3</v>
      </c>
      <c r="L40" s="6"/>
      <c r="M40" s="6"/>
      <c r="N40" s="6"/>
      <c r="O40" s="6"/>
      <c r="P40" s="7"/>
      <c r="Q40" s="8"/>
      <c r="R40" s="8"/>
      <c r="S40" s="8"/>
      <c r="T40" s="8"/>
      <c r="U40" s="9"/>
      <c r="V40" s="10"/>
      <c r="W40" s="10"/>
      <c r="X40" s="10"/>
      <c r="Y40" s="10"/>
      <c r="Z40" s="11"/>
      <c r="AA40" s="21"/>
      <c r="AB40" s="21"/>
      <c r="AC40" s="21"/>
      <c r="AD40" s="21"/>
      <c r="AE40" s="22"/>
      <c r="AF40" s="14"/>
      <c r="AG40" s="14"/>
      <c r="AH40" s="14"/>
      <c r="AI40" s="14"/>
      <c r="AJ40" s="15"/>
      <c r="AK40" s="38">
        <f t="shared" si="4"/>
        <v>40</v>
      </c>
      <c r="AL40" s="38">
        <f t="shared" si="5"/>
        <v>75</v>
      </c>
      <c r="AM40" s="38">
        <f t="shared" si="6"/>
        <v>3</v>
      </c>
    </row>
    <row r="41" spans="1:39" ht="16.5" customHeight="1">
      <c r="A41" s="42">
        <v>28</v>
      </c>
      <c r="B41" s="43" t="s">
        <v>58</v>
      </c>
      <c r="C41" s="69" t="s">
        <v>210</v>
      </c>
      <c r="D41" s="44"/>
      <c r="E41" s="45">
        <v>5</v>
      </c>
      <c r="F41" s="44"/>
      <c r="G41" s="64"/>
      <c r="H41" s="64"/>
      <c r="I41" s="64"/>
      <c r="J41" s="64"/>
      <c r="K41" s="65"/>
      <c r="L41" s="48"/>
      <c r="M41" s="48"/>
      <c r="N41" s="48"/>
      <c r="O41" s="48"/>
      <c r="P41" s="49"/>
      <c r="Q41" s="8"/>
      <c r="R41" s="8"/>
      <c r="S41" s="8"/>
      <c r="T41" s="8"/>
      <c r="U41" s="9"/>
      <c r="V41" s="10"/>
      <c r="W41" s="10"/>
      <c r="X41" s="10"/>
      <c r="Y41" s="10"/>
      <c r="Z41" s="11"/>
      <c r="AA41" s="21">
        <v>15</v>
      </c>
      <c r="AB41" s="21">
        <v>10</v>
      </c>
      <c r="AC41" s="21">
        <v>15</v>
      </c>
      <c r="AD41" s="21">
        <v>10</v>
      </c>
      <c r="AE41" s="22">
        <v>2</v>
      </c>
      <c r="AF41" s="14"/>
      <c r="AG41" s="14"/>
      <c r="AH41" s="14"/>
      <c r="AI41" s="14"/>
      <c r="AJ41" s="15"/>
      <c r="AK41" s="38">
        <f t="shared" si="4"/>
        <v>30</v>
      </c>
      <c r="AL41" s="38">
        <f t="shared" si="5"/>
        <v>50</v>
      </c>
      <c r="AM41" s="38">
        <f t="shared" si="6"/>
        <v>2</v>
      </c>
    </row>
    <row r="42" spans="1:39" ht="16.5" customHeight="1">
      <c r="A42" s="42">
        <v>29</v>
      </c>
      <c r="B42" s="43" t="s">
        <v>59</v>
      </c>
      <c r="C42" s="69" t="s">
        <v>155</v>
      </c>
      <c r="D42" s="44"/>
      <c r="E42" s="45">
        <v>3</v>
      </c>
      <c r="F42" s="44"/>
      <c r="G42" s="4"/>
      <c r="H42" s="4"/>
      <c r="I42" s="4"/>
      <c r="J42" s="4"/>
      <c r="K42" s="5"/>
      <c r="L42" s="6"/>
      <c r="M42" s="6"/>
      <c r="N42" s="6"/>
      <c r="O42" s="6"/>
      <c r="P42" s="7"/>
      <c r="Q42" s="17">
        <v>10</v>
      </c>
      <c r="R42" s="17">
        <v>10</v>
      </c>
      <c r="S42" s="17">
        <v>20</v>
      </c>
      <c r="T42" s="17">
        <v>10</v>
      </c>
      <c r="U42" s="18">
        <v>2</v>
      </c>
      <c r="V42" s="10"/>
      <c r="W42" s="10"/>
      <c r="X42" s="10"/>
      <c r="Y42" s="10"/>
      <c r="Z42" s="11"/>
      <c r="AA42" s="21"/>
      <c r="AB42" s="21"/>
      <c r="AC42" s="21"/>
      <c r="AD42" s="21"/>
      <c r="AE42" s="22"/>
      <c r="AF42" s="14"/>
      <c r="AG42" s="14"/>
      <c r="AH42" s="14"/>
      <c r="AI42" s="14"/>
      <c r="AJ42" s="15"/>
      <c r="AK42" s="38">
        <f t="shared" si="4"/>
        <v>30</v>
      </c>
      <c r="AL42" s="38">
        <f t="shared" si="5"/>
        <v>50</v>
      </c>
      <c r="AM42" s="38">
        <f t="shared" si="6"/>
        <v>2</v>
      </c>
    </row>
    <row r="43" spans="1:39" ht="20.25" customHeight="1">
      <c r="A43" s="239" t="s">
        <v>39</v>
      </c>
      <c r="B43" s="240"/>
      <c r="C43" s="70"/>
      <c r="D43" s="40"/>
      <c r="E43" s="40"/>
      <c r="F43" s="40"/>
      <c r="G43" s="40">
        <f>SUM(G25:G42)</f>
        <v>160</v>
      </c>
      <c r="H43" s="40">
        <f aca="true" t="shared" si="7" ref="H43:AJ43">SUM(H25:H42)</f>
        <v>115</v>
      </c>
      <c r="I43" s="40">
        <f t="shared" si="7"/>
        <v>165</v>
      </c>
      <c r="J43" s="40">
        <f t="shared" si="7"/>
        <v>110</v>
      </c>
      <c r="K43" s="40">
        <f t="shared" si="7"/>
        <v>22</v>
      </c>
      <c r="L43" s="40">
        <f t="shared" si="7"/>
        <v>60</v>
      </c>
      <c r="M43" s="40">
        <f t="shared" si="7"/>
        <v>25</v>
      </c>
      <c r="N43" s="40">
        <f t="shared" si="7"/>
        <v>75</v>
      </c>
      <c r="O43" s="40">
        <f t="shared" si="7"/>
        <v>65</v>
      </c>
      <c r="P43" s="40">
        <f t="shared" si="7"/>
        <v>9</v>
      </c>
      <c r="Q43" s="40">
        <f t="shared" si="7"/>
        <v>25</v>
      </c>
      <c r="R43" s="40">
        <f t="shared" si="7"/>
        <v>25</v>
      </c>
      <c r="S43" s="40">
        <f t="shared" si="7"/>
        <v>30</v>
      </c>
      <c r="T43" s="40">
        <f t="shared" si="7"/>
        <v>20</v>
      </c>
      <c r="U43" s="40">
        <f t="shared" si="7"/>
        <v>4</v>
      </c>
      <c r="V43" s="40">
        <f t="shared" si="7"/>
        <v>0</v>
      </c>
      <c r="W43" s="40">
        <f t="shared" si="7"/>
        <v>0</v>
      </c>
      <c r="X43" s="40">
        <f t="shared" si="7"/>
        <v>0</v>
      </c>
      <c r="Y43" s="40">
        <f t="shared" si="7"/>
        <v>0</v>
      </c>
      <c r="Z43" s="40">
        <f t="shared" si="7"/>
        <v>0</v>
      </c>
      <c r="AA43" s="40">
        <f t="shared" si="7"/>
        <v>15</v>
      </c>
      <c r="AB43" s="40">
        <f t="shared" si="7"/>
        <v>10</v>
      </c>
      <c r="AC43" s="40">
        <f t="shared" si="7"/>
        <v>15</v>
      </c>
      <c r="AD43" s="40">
        <f t="shared" si="7"/>
        <v>10</v>
      </c>
      <c r="AE43" s="40">
        <f t="shared" si="7"/>
        <v>2</v>
      </c>
      <c r="AF43" s="40">
        <f t="shared" si="7"/>
        <v>0</v>
      </c>
      <c r="AG43" s="40">
        <f t="shared" si="7"/>
        <v>0</v>
      </c>
      <c r="AH43" s="40">
        <f t="shared" si="7"/>
        <v>0</v>
      </c>
      <c r="AI43" s="40">
        <f t="shared" si="7"/>
        <v>0</v>
      </c>
      <c r="AJ43" s="40">
        <f t="shared" si="7"/>
        <v>0</v>
      </c>
      <c r="AK43" s="40">
        <f>SUM(AK25:AK42)</f>
        <v>545</v>
      </c>
      <c r="AL43" s="40">
        <f>SUM(AL25:AL42)</f>
        <v>925</v>
      </c>
      <c r="AM43" s="40">
        <f>SUM(AM25:AM42)</f>
        <v>37</v>
      </c>
    </row>
    <row r="44" spans="1:39" ht="24" customHeight="1">
      <c r="A44" s="182" t="s">
        <v>60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4"/>
    </row>
    <row r="45" spans="1:39" ht="27.75" customHeight="1">
      <c r="A45" s="34">
        <v>30</v>
      </c>
      <c r="B45" s="43" t="s">
        <v>62</v>
      </c>
      <c r="C45" s="69" t="s">
        <v>156</v>
      </c>
      <c r="D45" s="45">
        <v>4</v>
      </c>
      <c r="E45" s="45">
        <v>3.4</v>
      </c>
      <c r="F45" s="45">
        <v>4</v>
      </c>
      <c r="G45" s="4"/>
      <c r="H45" s="4"/>
      <c r="I45" s="4"/>
      <c r="J45" s="4"/>
      <c r="K45" s="5"/>
      <c r="L45" s="6"/>
      <c r="M45" s="6"/>
      <c r="N45" s="6"/>
      <c r="O45" s="6"/>
      <c r="P45" s="7"/>
      <c r="Q45" s="17">
        <v>10</v>
      </c>
      <c r="R45" s="17">
        <v>10</v>
      </c>
      <c r="S45" s="17">
        <v>15</v>
      </c>
      <c r="T45" s="17">
        <v>15</v>
      </c>
      <c r="U45" s="18">
        <v>2</v>
      </c>
      <c r="V45" s="19">
        <v>15</v>
      </c>
      <c r="W45" s="19">
        <v>10</v>
      </c>
      <c r="X45" s="19">
        <v>25</v>
      </c>
      <c r="Y45" s="19">
        <v>25</v>
      </c>
      <c r="Z45" s="20">
        <v>3</v>
      </c>
      <c r="AA45" s="21"/>
      <c r="AB45" s="21"/>
      <c r="AC45" s="21"/>
      <c r="AD45" s="21"/>
      <c r="AE45" s="22"/>
      <c r="AF45" s="14"/>
      <c r="AG45" s="14"/>
      <c r="AH45" s="14"/>
      <c r="AI45" s="14"/>
      <c r="AJ45" s="15"/>
      <c r="AK45" s="38">
        <f aca="true" t="shared" si="8" ref="AK45:AK65">SUM(G45,I45,L45,N45,Q45,S45,V45,X45,AA45,AC45,AF45,AH45)</f>
        <v>65</v>
      </c>
      <c r="AL45" s="38">
        <f aca="true" t="shared" si="9" ref="AL45:AL65">SUM(G45:J45,L45:O45,Q45:T45,V45:Y45,AA45:AD45,AF45:AI45)</f>
        <v>125</v>
      </c>
      <c r="AM45" s="38">
        <f>SUM(K45,P45,U45,Z45,AE45,AJ45)</f>
        <v>5</v>
      </c>
    </row>
    <row r="46" spans="1:39" ht="27.75" customHeight="1">
      <c r="A46" s="34">
        <v>31</v>
      </c>
      <c r="B46" s="43" t="s">
        <v>67</v>
      </c>
      <c r="C46" s="69" t="s">
        <v>157</v>
      </c>
      <c r="D46" s="44"/>
      <c r="E46" s="45">
        <v>6</v>
      </c>
      <c r="F46" s="44"/>
      <c r="G46" s="4"/>
      <c r="H46" s="4"/>
      <c r="I46" s="4"/>
      <c r="J46" s="4"/>
      <c r="K46" s="5"/>
      <c r="L46" s="6"/>
      <c r="M46" s="6"/>
      <c r="N46" s="6"/>
      <c r="O46" s="6"/>
      <c r="P46" s="7"/>
      <c r="Q46" s="8"/>
      <c r="R46" s="8"/>
      <c r="S46" s="8"/>
      <c r="T46" s="8"/>
      <c r="U46" s="9"/>
      <c r="V46" s="10"/>
      <c r="W46" s="10"/>
      <c r="X46" s="10"/>
      <c r="Y46" s="10"/>
      <c r="Z46" s="11"/>
      <c r="AA46" s="21"/>
      <c r="AB46" s="21"/>
      <c r="AC46" s="21"/>
      <c r="AD46" s="21"/>
      <c r="AE46" s="22"/>
      <c r="AF46" s="14">
        <v>5</v>
      </c>
      <c r="AG46" s="14">
        <v>5</v>
      </c>
      <c r="AH46" s="23">
        <v>50</v>
      </c>
      <c r="AI46" s="23">
        <v>40</v>
      </c>
      <c r="AJ46" s="24">
        <v>4</v>
      </c>
      <c r="AK46" s="38">
        <f t="shared" si="8"/>
        <v>55</v>
      </c>
      <c r="AL46" s="38">
        <f t="shared" si="9"/>
        <v>100</v>
      </c>
      <c r="AM46" s="38">
        <f aca="true" t="shared" si="10" ref="AM46:AM65">SUM(K46,P46,U46,Z46,AE46,AJ46)</f>
        <v>4</v>
      </c>
    </row>
    <row r="47" spans="1:39" ht="27.75" customHeight="1">
      <c r="A47" s="34">
        <v>32</v>
      </c>
      <c r="B47" s="43" t="s">
        <v>68</v>
      </c>
      <c r="C47" s="69" t="s">
        <v>158</v>
      </c>
      <c r="D47" s="44"/>
      <c r="E47" s="45">
        <v>6</v>
      </c>
      <c r="F47" s="44"/>
      <c r="G47" s="4"/>
      <c r="H47" s="4"/>
      <c r="I47" s="4"/>
      <c r="J47" s="4"/>
      <c r="K47" s="5"/>
      <c r="L47" s="6"/>
      <c r="M47" s="6"/>
      <c r="N47" s="6"/>
      <c r="O47" s="6"/>
      <c r="P47" s="7"/>
      <c r="Q47" s="8"/>
      <c r="R47" s="8"/>
      <c r="S47" s="8"/>
      <c r="T47" s="8"/>
      <c r="U47" s="9"/>
      <c r="V47" s="10"/>
      <c r="W47" s="10"/>
      <c r="X47" s="10"/>
      <c r="Y47" s="10"/>
      <c r="Z47" s="11"/>
      <c r="AA47" s="21"/>
      <c r="AB47" s="21"/>
      <c r="AC47" s="21"/>
      <c r="AD47" s="21"/>
      <c r="AE47" s="22"/>
      <c r="AF47" s="14">
        <v>10</v>
      </c>
      <c r="AG47" s="14">
        <v>5</v>
      </c>
      <c r="AH47" s="23">
        <v>30</v>
      </c>
      <c r="AI47" s="23">
        <v>5</v>
      </c>
      <c r="AJ47" s="24">
        <v>2</v>
      </c>
      <c r="AK47" s="38">
        <f t="shared" si="8"/>
        <v>40</v>
      </c>
      <c r="AL47" s="38">
        <f t="shared" si="9"/>
        <v>50</v>
      </c>
      <c r="AM47" s="38">
        <f t="shared" si="10"/>
        <v>2</v>
      </c>
    </row>
    <row r="48" spans="1:39" ht="27.75" customHeight="1">
      <c r="A48" s="34">
        <v>33</v>
      </c>
      <c r="B48" s="43" t="s">
        <v>69</v>
      </c>
      <c r="C48" s="69" t="s">
        <v>159</v>
      </c>
      <c r="D48" s="44"/>
      <c r="E48" s="45">
        <v>5.6</v>
      </c>
      <c r="F48" s="44"/>
      <c r="G48" s="4"/>
      <c r="H48" s="4"/>
      <c r="I48" s="4"/>
      <c r="J48" s="4"/>
      <c r="K48" s="5"/>
      <c r="L48" s="6"/>
      <c r="M48" s="6"/>
      <c r="N48" s="6"/>
      <c r="O48" s="6"/>
      <c r="P48" s="7"/>
      <c r="Q48" s="8"/>
      <c r="R48" s="8"/>
      <c r="S48" s="8"/>
      <c r="T48" s="8"/>
      <c r="U48" s="9"/>
      <c r="V48" s="19"/>
      <c r="W48" s="10"/>
      <c r="X48" s="19"/>
      <c r="Y48" s="19"/>
      <c r="Z48" s="20"/>
      <c r="AA48" s="21">
        <v>5</v>
      </c>
      <c r="AB48" s="21">
        <v>5</v>
      </c>
      <c r="AC48" s="12">
        <v>30</v>
      </c>
      <c r="AD48" s="12">
        <v>10</v>
      </c>
      <c r="AE48" s="13">
        <v>2</v>
      </c>
      <c r="AF48" s="14">
        <v>10</v>
      </c>
      <c r="AG48" s="14">
        <v>10</v>
      </c>
      <c r="AH48" s="14">
        <v>30</v>
      </c>
      <c r="AI48" s="14">
        <v>25</v>
      </c>
      <c r="AJ48" s="15">
        <v>3</v>
      </c>
      <c r="AK48" s="38">
        <f t="shared" si="8"/>
        <v>75</v>
      </c>
      <c r="AL48" s="38">
        <f t="shared" si="9"/>
        <v>125</v>
      </c>
      <c r="AM48" s="38">
        <f t="shared" si="10"/>
        <v>5</v>
      </c>
    </row>
    <row r="49" spans="1:39" s="144" customFormat="1" ht="27.75" customHeight="1">
      <c r="A49" s="34">
        <v>34</v>
      </c>
      <c r="B49" s="43" t="s">
        <v>127</v>
      </c>
      <c r="C49" s="71" t="s">
        <v>160</v>
      </c>
      <c r="D49" s="44"/>
      <c r="E49" s="45">
        <v>2</v>
      </c>
      <c r="F49" s="44"/>
      <c r="G49" s="4"/>
      <c r="H49" s="4"/>
      <c r="I49" s="4"/>
      <c r="J49" s="4"/>
      <c r="K49" s="5"/>
      <c r="L49" s="6">
        <v>10</v>
      </c>
      <c r="M49" s="6">
        <v>10</v>
      </c>
      <c r="N49" s="6">
        <v>20</v>
      </c>
      <c r="O49" s="6">
        <v>10</v>
      </c>
      <c r="P49" s="7">
        <v>2</v>
      </c>
      <c r="Q49" s="8"/>
      <c r="R49" s="8"/>
      <c r="S49" s="8"/>
      <c r="T49" s="8"/>
      <c r="U49" s="9"/>
      <c r="V49" s="10"/>
      <c r="W49" s="10"/>
      <c r="X49" s="10"/>
      <c r="Y49" s="10"/>
      <c r="Z49" s="11"/>
      <c r="AA49" s="21"/>
      <c r="AB49" s="21"/>
      <c r="AC49" s="21"/>
      <c r="AD49" s="21"/>
      <c r="AE49" s="22"/>
      <c r="AF49" s="23"/>
      <c r="AG49" s="23"/>
      <c r="AH49" s="23"/>
      <c r="AI49" s="23"/>
      <c r="AJ49" s="24"/>
      <c r="AK49" s="38">
        <f t="shared" si="8"/>
        <v>30</v>
      </c>
      <c r="AL49" s="38">
        <f t="shared" si="9"/>
        <v>50</v>
      </c>
      <c r="AM49" s="38">
        <f t="shared" si="10"/>
        <v>2</v>
      </c>
    </row>
    <row r="50" spans="1:39" s="144" customFormat="1" ht="27.75" customHeight="1">
      <c r="A50" s="34">
        <v>35</v>
      </c>
      <c r="B50" s="43" t="s">
        <v>97</v>
      </c>
      <c r="C50" s="71" t="s">
        <v>161</v>
      </c>
      <c r="D50" s="44"/>
      <c r="E50" s="45">
        <v>2</v>
      </c>
      <c r="F50" s="44"/>
      <c r="G50" s="4"/>
      <c r="H50" s="4"/>
      <c r="I50" s="4"/>
      <c r="J50" s="4"/>
      <c r="K50" s="5"/>
      <c r="L50" s="6">
        <v>10</v>
      </c>
      <c r="M50" s="6">
        <v>10</v>
      </c>
      <c r="N50" s="6">
        <v>20</v>
      </c>
      <c r="O50" s="6">
        <v>10</v>
      </c>
      <c r="P50" s="7">
        <v>2</v>
      </c>
      <c r="Q50" s="8"/>
      <c r="R50" s="8"/>
      <c r="S50" s="8"/>
      <c r="T50" s="8"/>
      <c r="U50" s="9"/>
      <c r="V50" s="10"/>
      <c r="W50" s="10"/>
      <c r="X50" s="10"/>
      <c r="Y50" s="10"/>
      <c r="Z50" s="11"/>
      <c r="AA50" s="21"/>
      <c r="AB50" s="21"/>
      <c r="AC50" s="21"/>
      <c r="AD50" s="21"/>
      <c r="AE50" s="22"/>
      <c r="AF50" s="23"/>
      <c r="AG50" s="23"/>
      <c r="AH50" s="23"/>
      <c r="AI50" s="23"/>
      <c r="AJ50" s="24"/>
      <c r="AK50" s="38">
        <f t="shared" si="8"/>
        <v>30</v>
      </c>
      <c r="AL50" s="38">
        <f t="shared" si="9"/>
        <v>50</v>
      </c>
      <c r="AM50" s="38">
        <f t="shared" si="10"/>
        <v>2</v>
      </c>
    </row>
    <row r="51" spans="1:39" s="144" customFormat="1" ht="27.75" customHeight="1">
      <c r="A51" s="34">
        <v>36</v>
      </c>
      <c r="B51" s="43" t="s">
        <v>98</v>
      </c>
      <c r="C51" s="71" t="s">
        <v>162</v>
      </c>
      <c r="D51" s="44"/>
      <c r="E51" s="45">
        <v>2</v>
      </c>
      <c r="F51" s="44"/>
      <c r="G51" s="4"/>
      <c r="H51" s="4"/>
      <c r="I51" s="4"/>
      <c r="J51" s="4"/>
      <c r="K51" s="5"/>
      <c r="L51" s="6">
        <v>10</v>
      </c>
      <c r="M51" s="6">
        <v>10</v>
      </c>
      <c r="N51" s="6">
        <v>20</v>
      </c>
      <c r="O51" s="6">
        <v>10</v>
      </c>
      <c r="P51" s="7">
        <v>2</v>
      </c>
      <c r="Q51" s="8"/>
      <c r="R51" s="8"/>
      <c r="S51" s="8"/>
      <c r="T51" s="8"/>
      <c r="U51" s="9"/>
      <c r="V51" s="10"/>
      <c r="W51" s="10"/>
      <c r="X51" s="10"/>
      <c r="Y51" s="10"/>
      <c r="Z51" s="11"/>
      <c r="AA51" s="21"/>
      <c r="AB51" s="21"/>
      <c r="AC51" s="21"/>
      <c r="AD51" s="21"/>
      <c r="AE51" s="22"/>
      <c r="AF51" s="23"/>
      <c r="AG51" s="23"/>
      <c r="AH51" s="23"/>
      <c r="AI51" s="23"/>
      <c r="AJ51" s="24"/>
      <c r="AK51" s="38">
        <f t="shared" si="8"/>
        <v>30</v>
      </c>
      <c r="AL51" s="38">
        <f t="shared" si="9"/>
        <v>50</v>
      </c>
      <c r="AM51" s="38">
        <f t="shared" si="10"/>
        <v>2</v>
      </c>
    </row>
    <row r="52" spans="1:39" s="144" customFormat="1" ht="27.75" customHeight="1">
      <c r="A52" s="34">
        <v>37</v>
      </c>
      <c r="B52" s="43" t="s">
        <v>99</v>
      </c>
      <c r="C52" s="71" t="s">
        <v>163</v>
      </c>
      <c r="D52" s="44"/>
      <c r="E52" s="45">
        <v>2</v>
      </c>
      <c r="F52" s="44"/>
      <c r="G52" s="4"/>
      <c r="H52" s="4"/>
      <c r="I52" s="4"/>
      <c r="J52" s="4"/>
      <c r="K52" s="5"/>
      <c r="L52" s="6">
        <v>10</v>
      </c>
      <c r="M52" s="6"/>
      <c r="N52" s="6">
        <v>10</v>
      </c>
      <c r="O52" s="6">
        <v>5</v>
      </c>
      <c r="P52" s="7">
        <v>1</v>
      </c>
      <c r="Q52" s="8"/>
      <c r="R52" s="8"/>
      <c r="S52" s="8"/>
      <c r="T52" s="8"/>
      <c r="U52" s="9"/>
      <c r="V52" s="10"/>
      <c r="W52" s="10"/>
      <c r="X52" s="10"/>
      <c r="Y52" s="10"/>
      <c r="Z52" s="11"/>
      <c r="AA52" s="21"/>
      <c r="AB52" s="21"/>
      <c r="AC52" s="21"/>
      <c r="AD52" s="21"/>
      <c r="AE52" s="22"/>
      <c r="AF52" s="23"/>
      <c r="AG52" s="23"/>
      <c r="AH52" s="23"/>
      <c r="AI52" s="23"/>
      <c r="AJ52" s="24"/>
      <c r="AK52" s="38">
        <f t="shared" si="8"/>
        <v>20</v>
      </c>
      <c r="AL52" s="38">
        <f t="shared" si="9"/>
        <v>25</v>
      </c>
      <c r="AM52" s="38">
        <f t="shared" si="10"/>
        <v>1</v>
      </c>
    </row>
    <row r="53" spans="1:39" s="144" customFormat="1" ht="27.75" customHeight="1">
      <c r="A53" s="34">
        <v>38</v>
      </c>
      <c r="B53" s="43" t="s">
        <v>100</v>
      </c>
      <c r="C53" s="71" t="s">
        <v>164</v>
      </c>
      <c r="D53" s="44"/>
      <c r="E53" s="45">
        <v>4</v>
      </c>
      <c r="F53" s="44"/>
      <c r="G53" s="4"/>
      <c r="H53" s="4"/>
      <c r="I53" s="4"/>
      <c r="J53" s="4"/>
      <c r="K53" s="5"/>
      <c r="L53" s="6"/>
      <c r="M53" s="6"/>
      <c r="N53" s="6"/>
      <c r="O53" s="6"/>
      <c r="P53" s="7"/>
      <c r="Q53" s="8"/>
      <c r="R53" s="8"/>
      <c r="S53" s="8"/>
      <c r="T53" s="8"/>
      <c r="U53" s="9"/>
      <c r="V53" s="10">
        <v>5</v>
      </c>
      <c r="W53" s="10"/>
      <c r="X53" s="10">
        <v>15</v>
      </c>
      <c r="Y53" s="10">
        <v>5</v>
      </c>
      <c r="Z53" s="11">
        <v>1</v>
      </c>
      <c r="AA53" s="21"/>
      <c r="AB53" s="21"/>
      <c r="AC53" s="21"/>
      <c r="AD53" s="21"/>
      <c r="AE53" s="22"/>
      <c r="AF53" s="23"/>
      <c r="AG53" s="23"/>
      <c r="AH53" s="23"/>
      <c r="AI53" s="23"/>
      <c r="AJ53" s="24"/>
      <c r="AK53" s="38">
        <f t="shared" si="8"/>
        <v>20</v>
      </c>
      <c r="AL53" s="38">
        <f t="shared" si="9"/>
        <v>25</v>
      </c>
      <c r="AM53" s="38">
        <f t="shared" si="10"/>
        <v>1</v>
      </c>
    </row>
    <row r="54" spans="1:39" s="144" customFormat="1" ht="27.75" customHeight="1">
      <c r="A54" s="34">
        <v>39</v>
      </c>
      <c r="B54" s="43" t="s">
        <v>101</v>
      </c>
      <c r="C54" s="71" t="s">
        <v>165</v>
      </c>
      <c r="D54" s="44"/>
      <c r="E54" s="45">
        <v>4</v>
      </c>
      <c r="F54" s="44"/>
      <c r="G54" s="4"/>
      <c r="H54" s="4"/>
      <c r="I54" s="4"/>
      <c r="J54" s="4"/>
      <c r="K54" s="5"/>
      <c r="L54" s="6"/>
      <c r="M54" s="6"/>
      <c r="N54" s="6"/>
      <c r="O54" s="6"/>
      <c r="P54" s="7"/>
      <c r="Q54" s="8"/>
      <c r="R54" s="8"/>
      <c r="S54" s="8"/>
      <c r="T54" s="8"/>
      <c r="U54" s="9"/>
      <c r="V54" s="10">
        <v>10</v>
      </c>
      <c r="W54" s="10">
        <v>10</v>
      </c>
      <c r="X54" s="10">
        <v>15</v>
      </c>
      <c r="Y54" s="10">
        <v>15</v>
      </c>
      <c r="Z54" s="11">
        <v>2</v>
      </c>
      <c r="AA54" s="21"/>
      <c r="AB54" s="21"/>
      <c r="AC54" s="21"/>
      <c r="AD54" s="21"/>
      <c r="AE54" s="22"/>
      <c r="AF54" s="23"/>
      <c r="AG54" s="23"/>
      <c r="AH54" s="23"/>
      <c r="AI54" s="23"/>
      <c r="AJ54" s="24"/>
      <c r="AK54" s="38">
        <f t="shared" si="8"/>
        <v>25</v>
      </c>
      <c r="AL54" s="38">
        <f t="shared" si="9"/>
        <v>50</v>
      </c>
      <c r="AM54" s="38">
        <f t="shared" si="10"/>
        <v>2</v>
      </c>
    </row>
    <row r="55" spans="1:39" s="144" customFormat="1" ht="27.75" customHeight="1">
      <c r="A55" s="34">
        <v>40</v>
      </c>
      <c r="B55" s="43" t="s">
        <v>102</v>
      </c>
      <c r="C55" s="71" t="s">
        <v>166</v>
      </c>
      <c r="D55" s="44"/>
      <c r="E55" s="45">
        <v>4</v>
      </c>
      <c r="F55" s="44"/>
      <c r="G55" s="4"/>
      <c r="H55" s="4"/>
      <c r="I55" s="4"/>
      <c r="J55" s="4"/>
      <c r="K55" s="5"/>
      <c r="L55" s="6"/>
      <c r="M55" s="6"/>
      <c r="N55" s="6"/>
      <c r="O55" s="6"/>
      <c r="P55" s="7"/>
      <c r="Q55" s="8"/>
      <c r="R55" s="8"/>
      <c r="S55" s="8"/>
      <c r="T55" s="8"/>
      <c r="U55" s="9"/>
      <c r="V55" s="10">
        <v>10</v>
      </c>
      <c r="W55" s="10"/>
      <c r="X55" s="10">
        <v>15</v>
      </c>
      <c r="Y55" s="10"/>
      <c r="Z55" s="11">
        <v>1</v>
      </c>
      <c r="AA55" s="21"/>
      <c r="AB55" s="21"/>
      <c r="AC55" s="21"/>
      <c r="AD55" s="21"/>
      <c r="AE55" s="22"/>
      <c r="AF55" s="23"/>
      <c r="AG55" s="23"/>
      <c r="AH55" s="23"/>
      <c r="AI55" s="23"/>
      <c r="AJ55" s="24"/>
      <c r="AK55" s="38">
        <f t="shared" si="8"/>
        <v>25</v>
      </c>
      <c r="AL55" s="38">
        <f t="shared" si="9"/>
        <v>25</v>
      </c>
      <c r="AM55" s="38">
        <f t="shared" si="10"/>
        <v>1</v>
      </c>
    </row>
    <row r="56" spans="1:39" s="144" customFormat="1" ht="27.75" customHeight="1">
      <c r="A56" s="34">
        <v>41</v>
      </c>
      <c r="B56" s="43" t="s">
        <v>103</v>
      </c>
      <c r="C56" s="71" t="s">
        <v>167</v>
      </c>
      <c r="D56" s="44"/>
      <c r="E56" s="45">
        <v>4</v>
      </c>
      <c r="F56" s="44"/>
      <c r="G56" s="4"/>
      <c r="H56" s="4"/>
      <c r="I56" s="4"/>
      <c r="J56" s="4"/>
      <c r="K56" s="5"/>
      <c r="L56" s="6"/>
      <c r="M56" s="6"/>
      <c r="N56" s="6"/>
      <c r="O56" s="6"/>
      <c r="P56" s="7"/>
      <c r="Q56" s="8"/>
      <c r="R56" s="8"/>
      <c r="S56" s="8"/>
      <c r="T56" s="8"/>
      <c r="U56" s="9"/>
      <c r="V56" s="10">
        <v>10</v>
      </c>
      <c r="W56" s="10">
        <v>5</v>
      </c>
      <c r="X56" s="10">
        <v>30</v>
      </c>
      <c r="Y56" s="10">
        <v>5</v>
      </c>
      <c r="Z56" s="11">
        <v>2</v>
      </c>
      <c r="AA56" s="21"/>
      <c r="AB56" s="21"/>
      <c r="AC56" s="21"/>
      <c r="AD56" s="21"/>
      <c r="AE56" s="22"/>
      <c r="AF56" s="23"/>
      <c r="AG56" s="23"/>
      <c r="AH56" s="23"/>
      <c r="AI56" s="23"/>
      <c r="AJ56" s="24"/>
      <c r="AK56" s="38">
        <f t="shared" si="8"/>
        <v>40</v>
      </c>
      <c r="AL56" s="38">
        <f t="shared" si="9"/>
        <v>50</v>
      </c>
      <c r="AM56" s="38">
        <f t="shared" si="10"/>
        <v>2</v>
      </c>
    </row>
    <row r="57" spans="1:39" s="144" customFormat="1" ht="27.75" customHeight="1">
      <c r="A57" s="34">
        <v>42</v>
      </c>
      <c r="B57" s="43" t="s">
        <v>104</v>
      </c>
      <c r="C57" s="71" t="s">
        <v>168</v>
      </c>
      <c r="D57" s="44"/>
      <c r="E57" s="45">
        <v>5</v>
      </c>
      <c r="F57" s="44"/>
      <c r="G57" s="4"/>
      <c r="H57" s="4"/>
      <c r="I57" s="4"/>
      <c r="J57" s="4"/>
      <c r="K57" s="5"/>
      <c r="L57" s="6"/>
      <c r="M57" s="6"/>
      <c r="N57" s="6"/>
      <c r="O57" s="6"/>
      <c r="P57" s="7"/>
      <c r="Q57" s="8"/>
      <c r="R57" s="8"/>
      <c r="S57" s="8"/>
      <c r="T57" s="8"/>
      <c r="U57" s="9"/>
      <c r="V57" s="10"/>
      <c r="W57" s="10"/>
      <c r="X57" s="10"/>
      <c r="Y57" s="10"/>
      <c r="Z57" s="11"/>
      <c r="AA57" s="21">
        <v>10</v>
      </c>
      <c r="AB57" s="21"/>
      <c r="AC57" s="21">
        <v>15</v>
      </c>
      <c r="AD57" s="21"/>
      <c r="AE57" s="22">
        <v>1</v>
      </c>
      <c r="AF57" s="23"/>
      <c r="AG57" s="23"/>
      <c r="AH57" s="23"/>
      <c r="AI57" s="23"/>
      <c r="AJ57" s="24"/>
      <c r="AK57" s="38">
        <f t="shared" si="8"/>
        <v>25</v>
      </c>
      <c r="AL57" s="38">
        <f t="shared" si="9"/>
        <v>25</v>
      </c>
      <c r="AM57" s="38">
        <f t="shared" si="10"/>
        <v>1</v>
      </c>
    </row>
    <row r="58" spans="1:39" s="144" customFormat="1" ht="27.75" customHeight="1">
      <c r="A58" s="34">
        <v>43</v>
      </c>
      <c r="B58" s="43" t="s">
        <v>105</v>
      </c>
      <c r="C58" s="71" t="s">
        <v>169</v>
      </c>
      <c r="D58" s="44"/>
      <c r="E58" s="45">
        <v>5</v>
      </c>
      <c r="F58" s="44"/>
      <c r="G58" s="4"/>
      <c r="H58" s="4"/>
      <c r="I58" s="4"/>
      <c r="J58" s="4"/>
      <c r="K58" s="5"/>
      <c r="L58" s="6"/>
      <c r="M58" s="6"/>
      <c r="N58" s="6"/>
      <c r="O58" s="6"/>
      <c r="P58" s="7"/>
      <c r="Q58" s="8"/>
      <c r="R58" s="8"/>
      <c r="S58" s="8"/>
      <c r="T58" s="8"/>
      <c r="U58" s="9"/>
      <c r="V58" s="10"/>
      <c r="W58" s="10"/>
      <c r="X58" s="10"/>
      <c r="Y58" s="10"/>
      <c r="Z58" s="11"/>
      <c r="AA58" s="21">
        <v>10</v>
      </c>
      <c r="AB58" s="21"/>
      <c r="AC58" s="21">
        <v>10</v>
      </c>
      <c r="AD58" s="21">
        <v>5</v>
      </c>
      <c r="AE58" s="22">
        <v>1</v>
      </c>
      <c r="AF58" s="23"/>
      <c r="AG58" s="23"/>
      <c r="AH58" s="23"/>
      <c r="AI58" s="23"/>
      <c r="AJ58" s="24"/>
      <c r="AK58" s="38">
        <f t="shared" si="8"/>
        <v>20</v>
      </c>
      <c r="AL58" s="38">
        <f t="shared" si="9"/>
        <v>25</v>
      </c>
      <c r="AM58" s="38">
        <f t="shared" si="10"/>
        <v>1</v>
      </c>
    </row>
    <row r="59" spans="1:39" s="144" customFormat="1" ht="27.75" customHeight="1">
      <c r="A59" s="34">
        <v>44</v>
      </c>
      <c r="B59" s="43" t="s">
        <v>106</v>
      </c>
      <c r="C59" s="71" t="s">
        <v>170</v>
      </c>
      <c r="D59" s="44"/>
      <c r="E59" s="45">
        <v>5</v>
      </c>
      <c r="F59" s="44"/>
      <c r="G59" s="4"/>
      <c r="H59" s="4"/>
      <c r="I59" s="4"/>
      <c r="J59" s="4"/>
      <c r="K59" s="5"/>
      <c r="L59" s="6"/>
      <c r="M59" s="6"/>
      <c r="N59" s="6"/>
      <c r="O59" s="6"/>
      <c r="P59" s="7"/>
      <c r="Q59" s="8"/>
      <c r="R59" s="8"/>
      <c r="S59" s="8"/>
      <c r="T59" s="8"/>
      <c r="U59" s="9"/>
      <c r="V59" s="10"/>
      <c r="W59" s="10"/>
      <c r="X59" s="10"/>
      <c r="Y59" s="10"/>
      <c r="Z59" s="11"/>
      <c r="AA59" s="21">
        <v>10</v>
      </c>
      <c r="AB59" s="21">
        <v>10</v>
      </c>
      <c r="AC59" s="21">
        <v>15</v>
      </c>
      <c r="AD59" s="21">
        <v>15</v>
      </c>
      <c r="AE59" s="22">
        <v>2</v>
      </c>
      <c r="AF59" s="23"/>
      <c r="AG59" s="23"/>
      <c r="AH59" s="23"/>
      <c r="AI59" s="23"/>
      <c r="AJ59" s="24"/>
      <c r="AK59" s="38">
        <f t="shared" si="8"/>
        <v>25</v>
      </c>
      <c r="AL59" s="38">
        <f t="shared" si="9"/>
        <v>50</v>
      </c>
      <c r="AM59" s="38">
        <f t="shared" si="10"/>
        <v>2</v>
      </c>
    </row>
    <row r="60" spans="1:39" s="144" customFormat="1" ht="27.75" customHeight="1">
      <c r="A60" s="34">
        <v>45</v>
      </c>
      <c r="B60" s="43" t="s">
        <v>107</v>
      </c>
      <c r="C60" s="71" t="s">
        <v>171</v>
      </c>
      <c r="D60" s="44"/>
      <c r="E60" s="45">
        <v>5</v>
      </c>
      <c r="F60" s="44"/>
      <c r="G60" s="4"/>
      <c r="H60" s="4"/>
      <c r="I60" s="4"/>
      <c r="J60" s="4"/>
      <c r="K60" s="5"/>
      <c r="L60" s="6"/>
      <c r="M60" s="6"/>
      <c r="N60" s="6"/>
      <c r="O60" s="6"/>
      <c r="P60" s="7"/>
      <c r="Q60" s="8"/>
      <c r="R60" s="8"/>
      <c r="S60" s="8"/>
      <c r="T60" s="8"/>
      <c r="U60" s="9"/>
      <c r="V60" s="10"/>
      <c r="W60" s="10"/>
      <c r="X60" s="10"/>
      <c r="Y60" s="10"/>
      <c r="Z60" s="11"/>
      <c r="AA60" s="21">
        <v>15</v>
      </c>
      <c r="AB60" s="21">
        <v>10</v>
      </c>
      <c r="AC60" s="21">
        <v>30</v>
      </c>
      <c r="AD60" s="21">
        <v>20</v>
      </c>
      <c r="AE60" s="22">
        <v>3</v>
      </c>
      <c r="AF60" s="23"/>
      <c r="AG60" s="23"/>
      <c r="AH60" s="23"/>
      <c r="AI60" s="23"/>
      <c r="AJ60" s="24"/>
      <c r="AK60" s="38">
        <f t="shared" si="8"/>
        <v>45</v>
      </c>
      <c r="AL60" s="38">
        <f t="shared" si="9"/>
        <v>75</v>
      </c>
      <c r="AM60" s="38">
        <f t="shared" si="10"/>
        <v>3</v>
      </c>
    </row>
    <row r="61" spans="1:39" s="144" customFormat="1" ht="27.75" customHeight="1">
      <c r="A61" s="34">
        <v>46</v>
      </c>
      <c r="B61" s="43" t="s">
        <v>129</v>
      </c>
      <c r="C61" s="71" t="s">
        <v>172</v>
      </c>
      <c r="D61" s="44">
        <v>3</v>
      </c>
      <c r="E61" s="45">
        <v>3</v>
      </c>
      <c r="F61" s="44">
        <v>3</v>
      </c>
      <c r="G61" s="4"/>
      <c r="H61" s="4"/>
      <c r="I61" s="4"/>
      <c r="J61" s="4"/>
      <c r="K61" s="5"/>
      <c r="L61" s="6"/>
      <c r="M61" s="6"/>
      <c r="N61" s="6"/>
      <c r="O61" s="6"/>
      <c r="P61" s="7"/>
      <c r="Q61" s="8">
        <v>10</v>
      </c>
      <c r="R61" s="8">
        <v>10</v>
      </c>
      <c r="S61" s="8">
        <v>40</v>
      </c>
      <c r="T61" s="8">
        <v>40</v>
      </c>
      <c r="U61" s="9">
        <v>4</v>
      </c>
      <c r="V61" s="10"/>
      <c r="W61" s="10"/>
      <c r="X61" s="10"/>
      <c r="Y61" s="10"/>
      <c r="Z61" s="11"/>
      <c r="AA61" s="21"/>
      <c r="AB61" s="21"/>
      <c r="AC61" s="21"/>
      <c r="AD61" s="21"/>
      <c r="AE61" s="22"/>
      <c r="AF61" s="23"/>
      <c r="AG61" s="23"/>
      <c r="AH61" s="23"/>
      <c r="AI61" s="23"/>
      <c r="AJ61" s="24"/>
      <c r="AK61" s="38">
        <f t="shared" si="8"/>
        <v>50</v>
      </c>
      <c r="AL61" s="38">
        <f t="shared" si="9"/>
        <v>100</v>
      </c>
      <c r="AM61" s="38">
        <f t="shared" si="10"/>
        <v>4</v>
      </c>
    </row>
    <row r="62" spans="1:39" s="144" customFormat="1" ht="27.75" customHeight="1">
      <c r="A62" s="34">
        <v>47</v>
      </c>
      <c r="B62" s="43" t="s">
        <v>61</v>
      </c>
      <c r="C62" s="71" t="s">
        <v>173</v>
      </c>
      <c r="D62" s="44">
        <v>2</v>
      </c>
      <c r="E62" s="45">
        <v>2</v>
      </c>
      <c r="F62" s="44">
        <v>2</v>
      </c>
      <c r="G62" s="4"/>
      <c r="H62" s="4"/>
      <c r="I62" s="4"/>
      <c r="J62" s="4"/>
      <c r="K62" s="5"/>
      <c r="L62" s="6">
        <v>10</v>
      </c>
      <c r="M62" s="6">
        <v>10</v>
      </c>
      <c r="N62" s="6">
        <v>40</v>
      </c>
      <c r="O62" s="6">
        <v>40</v>
      </c>
      <c r="P62" s="7">
        <v>4</v>
      </c>
      <c r="Q62" s="8"/>
      <c r="R62" s="8"/>
      <c r="S62" s="8"/>
      <c r="T62" s="8"/>
      <c r="U62" s="9"/>
      <c r="V62" s="10"/>
      <c r="W62" s="10"/>
      <c r="X62" s="10"/>
      <c r="Y62" s="10"/>
      <c r="Z62" s="11"/>
      <c r="AA62" s="21"/>
      <c r="AB62" s="21"/>
      <c r="AC62" s="21"/>
      <c r="AD62" s="21"/>
      <c r="AE62" s="22"/>
      <c r="AF62" s="23"/>
      <c r="AG62" s="23"/>
      <c r="AH62" s="23"/>
      <c r="AI62" s="23"/>
      <c r="AJ62" s="24"/>
      <c r="AK62" s="38">
        <f t="shared" si="8"/>
        <v>50</v>
      </c>
      <c r="AL62" s="38">
        <f t="shared" si="9"/>
        <v>100</v>
      </c>
      <c r="AM62" s="38">
        <f t="shared" si="10"/>
        <v>4</v>
      </c>
    </row>
    <row r="63" spans="1:39" s="144" customFormat="1" ht="27.75" customHeight="1">
      <c r="A63" s="34">
        <v>48</v>
      </c>
      <c r="B63" s="43" t="s">
        <v>109</v>
      </c>
      <c r="C63" s="71" t="s">
        <v>175</v>
      </c>
      <c r="D63" s="44">
        <v>4</v>
      </c>
      <c r="E63" s="45">
        <v>4</v>
      </c>
      <c r="F63" s="44">
        <v>4</v>
      </c>
      <c r="G63" s="4"/>
      <c r="H63" s="4"/>
      <c r="I63" s="4"/>
      <c r="J63" s="4"/>
      <c r="K63" s="5"/>
      <c r="L63" s="6"/>
      <c r="M63" s="6"/>
      <c r="N63" s="6"/>
      <c r="O63" s="6"/>
      <c r="P63" s="7"/>
      <c r="Q63" s="8"/>
      <c r="R63" s="8"/>
      <c r="S63" s="8"/>
      <c r="T63" s="8"/>
      <c r="U63" s="9"/>
      <c r="V63" s="10">
        <v>10</v>
      </c>
      <c r="W63" s="10">
        <v>10</v>
      </c>
      <c r="X63" s="10">
        <v>30</v>
      </c>
      <c r="Y63" s="10">
        <v>25</v>
      </c>
      <c r="Z63" s="11">
        <v>3</v>
      </c>
      <c r="AA63" s="21"/>
      <c r="AB63" s="21"/>
      <c r="AC63" s="21"/>
      <c r="AD63" s="21"/>
      <c r="AE63" s="22"/>
      <c r="AF63" s="23"/>
      <c r="AG63" s="23"/>
      <c r="AH63" s="23"/>
      <c r="AI63" s="23"/>
      <c r="AJ63" s="24"/>
      <c r="AK63" s="38">
        <f t="shared" si="8"/>
        <v>40</v>
      </c>
      <c r="AL63" s="38">
        <f t="shared" si="9"/>
        <v>75</v>
      </c>
      <c r="AM63" s="38">
        <f t="shared" si="10"/>
        <v>3</v>
      </c>
    </row>
    <row r="64" spans="1:39" s="144" customFormat="1" ht="27.75" customHeight="1">
      <c r="A64" s="34">
        <v>49</v>
      </c>
      <c r="B64" s="43" t="s">
        <v>86</v>
      </c>
      <c r="C64" s="71" t="s">
        <v>176</v>
      </c>
      <c r="D64" s="44">
        <v>6</v>
      </c>
      <c r="E64" s="45">
        <v>6</v>
      </c>
      <c r="F64" s="44">
        <v>6</v>
      </c>
      <c r="G64" s="4"/>
      <c r="H64" s="4"/>
      <c r="I64" s="4"/>
      <c r="J64" s="4"/>
      <c r="K64" s="5"/>
      <c r="L64" s="6"/>
      <c r="M64" s="6"/>
      <c r="N64" s="6"/>
      <c r="O64" s="6"/>
      <c r="P64" s="7"/>
      <c r="Q64" s="8"/>
      <c r="R64" s="8"/>
      <c r="S64" s="8"/>
      <c r="T64" s="8"/>
      <c r="U64" s="9"/>
      <c r="V64" s="10"/>
      <c r="W64" s="10"/>
      <c r="X64" s="10"/>
      <c r="Y64" s="10"/>
      <c r="Z64" s="11"/>
      <c r="AA64" s="21"/>
      <c r="AB64" s="21"/>
      <c r="AC64" s="21"/>
      <c r="AD64" s="21"/>
      <c r="AE64" s="22"/>
      <c r="AF64" s="23">
        <v>10</v>
      </c>
      <c r="AG64" s="23">
        <v>10</v>
      </c>
      <c r="AH64" s="23">
        <v>30</v>
      </c>
      <c r="AI64" s="23">
        <v>25</v>
      </c>
      <c r="AJ64" s="24">
        <v>3</v>
      </c>
      <c r="AK64" s="38">
        <f t="shared" si="8"/>
        <v>40</v>
      </c>
      <c r="AL64" s="38">
        <f t="shared" si="9"/>
        <v>75</v>
      </c>
      <c r="AM64" s="38">
        <f t="shared" si="10"/>
        <v>3</v>
      </c>
    </row>
    <row r="65" spans="1:39" s="144" customFormat="1" ht="27.75" customHeight="1">
      <c r="A65" s="34">
        <v>50</v>
      </c>
      <c r="B65" s="43" t="s">
        <v>108</v>
      </c>
      <c r="C65" s="71" t="s">
        <v>174</v>
      </c>
      <c r="D65" s="44"/>
      <c r="E65" s="45">
        <v>5</v>
      </c>
      <c r="F65" s="44"/>
      <c r="G65" s="4"/>
      <c r="H65" s="4"/>
      <c r="I65" s="4"/>
      <c r="J65" s="4"/>
      <c r="K65" s="5"/>
      <c r="L65" s="6"/>
      <c r="M65" s="6"/>
      <c r="N65" s="6"/>
      <c r="O65" s="6"/>
      <c r="P65" s="7"/>
      <c r="Q65" s="8"/>
      <c r="R65" s="8"/>
      <c r="S65" s="8"/>
      <c r="T65" s="8"/>
      <c r="U65" s="9"/>
      <c r="V65" s="19"/>
      <c r="W65" s="19"/>
      <c r="X65" s="19"/>
      <c r="Y65" s="19"/>
      <c r="Z65" s="20"/>
      <c r="AA65" s="21">
        <v>10</v>
      </c>
      <c r="AB65" s="21"/>
      <c r="AC65" s="21">
        <v>10</v>
      </c>
      <c r="AD65" s="21">
        <v>5</v>
      </c>
      <c r="AE65" s="22">
        <v>1</v>
      </c>
      <c r="AF65" s="14"/>
      <c r="AG65" s="14"/>
      <c r="AH65" s="14"/>
      <c r="AI65" s="14"/>
      <c r="AJ65" s="15"/>
      <c r="AK65" s="38">
        <f t="shared" si="8"/>
        <v>20</v>
      </c>
      <c r="AL65" s="38">
        <f t="shared" si="9"/>
        <v>25</v>
      </c>
      <c r="AM65" s="38">
        <f t="shared" si="10"/>
        <v>1</v>
      </c>
    </row>
    <row r="66" spans="1:39" ht="27.75" customHeight="1">
      <c r="A66" s="214" t="s">
        <v>39</v>
      </c>
      <c r="B66" s="215"/>
      <c r="C66" s="72"/>
      <c r="D66" s="46"/>
      <c r="E66" s="46"/>
      <c r="F66" s="46"/>
      <c r="G66" s="40">
        <f>SUM(G45:G65)</f>
        <v>0</v>
      </c>
      <c r="H66" s="40">
        <f aca="true" t="shared" si="11" ref="H66:Q66">SUM(H45:H65)</f>
        <v>0</v>
      </c>
      <c r="I66" s="40">
        <f t="shared" si="11"/>
        <v>0</v>
      </c>
      <c r="J66" s="40">
        <f t="shared" si="11"/>
        <v>0</v>
      </c>
      <c r="K66" s="40">
        <f t="shared" si="11"/>
        <v>0</v>
      </c>
      <c r="L66" s="40">
        <f t="shared" si="11"/>
        <v>50</v>
      </c>
      <c r="M66" s="40">
        <f t="shared" si="11"/>
        <v>40</v>
      </c>
      <c r="N66" s="40">
        <f t="shared" si="11"/>
        <v>110</v>
      </c>
      <c r="O66" s="40">
        <f t="shared" si="11"/>
        <v>75</v>
      </c>
      <c r="P66" s="40">
        <f t="shared" si="11"/>
        <v>11</v>
      </c>
      <c r="Q66" s="40">
        <f t="shared" si="11"/>
        <v>20</v>
      </c>
      <c r="R66" s="40">
        <f aca="true" t="shared" si="12" ref="R66:AJ66">SUM(R45:R65)</f>
        <v>20</v>
      </c>
      <c r="S66" s="40">
        <f t="shared" si="12"/>
        <v>55</v>
      </c>
      <c r="T66" s="40">
        <f t="shared" si="12"/>
        <v>55</v>
      </c>
      <c r="U66" s="40">
        <f t="shared" si="12"/>
        <v>6</v>
      </c>
      <c r="V66" s="40">
        <f t="shared" si="12"/>
        <v>60</v>
      </c>
      <c r="W66" s="40">
        <f t="shared" si="12"/>
        <v>35</v>
      </c>
      <c r="X66" s="40">
        <f t="shared" si="12"/>
        <v>130</v>
      </c>
      <c r="Y66" s="40">
        <f t="shared" si="12"/>
        <v>75</v>
      </c>
      <c r="Z66" s="40">
        <f t="shared" si="12"/>
        <v>12</v>
      </c>
      <c r="AA66" s="40">
        <f t="shared" si="12"/>
        <v>60</v>
      </c>
      <c r="AB66" s="40">
        <f t="shared" si="12"/>
        <v>25</v>
      </c>
      <c r="AC66" s="40">
        <f t="shared" si="12"/>
        <v>110</v>
      </c>
      <c r="AD66" s="40">
        <f t="shared" si="12"/>
        <v>55</v>
      </c>
      <c r="AE66" s="40">
        <f t="shared" si="12"/>
        <v>10</v>
      </c>
      <c r="AF66" s="40">
        <f t="shared" si="12"/>
        <v>35</v>
      </c>
      <c r="AG66" s="40">
        <f t="shared" si="12"/>
        <v>30</v>
      </c>
      <c r="AH66" s="40">
        <f t="shared" si="12"/>
        <v>140</v>
      </c>
      <c r="AI66" s="40">
        <f t="shared" si="12"/>
        <v>95</v>
      </c>
      <c r="AJ66" s="40">
        <f t="shared" si="12"/>
        <v>12</v>
      </c>
      <c r="AK66" s="40">
        <f>SUM(AK45:AK65)</f>
        <v>770</v>
      </c>
      <c r="AL66" s="40">
        <f>SUM(AL45:AL65)</f>
        <v>1275</v>
      </c>
      <c r="AM66" s="40">
        <f>SUM(AM45:AM65)</f>
        <v>51</v>
      </c>
    </row>
    <row r="67" spans="1:39" ht="22.5" customHeight="1">
      <c r="A67" s="182" t="s">
        <v>72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4"/>
    </row>
    <row r="68" spans="1:39" ht="27.75" customHeight="1">
      <c r="A68" s="34">
        <v>51</v>
      </c>
      <c r="B68" s="43" t="s">
        <v>73</v>
      </c>
      <c r="C68" s="69" t="s">
        <v>207</v>
      </c>
      <c r="D68" s="38"/>
      <c r="E68" s="45">
        <v>2</v>
      </c>
      <c r="F68" s="44"/>
      <c r="G68" s="4"/>
      <c r="H68" s="4"/>
      <c r="I68" s="4"/>
      <c r="J68" s="4"/>
      <c r="K68" s="5"/>
      <c r="L68" s="6"/>
      <c r="M68" s="6"/>
      <c r="N68" s="48">
        <v>30</v>
      </c>
      <c r="O68" s="48">
        <v>20</v>
      </c>
      <c r="P68" s="49">
        <v>2</v>
      </c>
      <c r="Q68" s="8"/>
      <c r="R68" s="8"/>
      <c r="S68" s="8"/>
      <c r="T68" s="8"/>
      <c r="U68" s="9"/>
      <c r="V68" s="10"/>
      <c r="W68" s="10"/>
      <c r="X68" s="10"/>
      <c r="Y68" s="10"/>
      <c r="Z68" s="11"/>
      <c r="AA68" s="21"/>
      <c r="AB68" s="21"/>
      <c r="AC68" s="21"/>
      <c r="AD68" s="21"/>
      <c r="AE68" s="22"/>
      <c r="AF68" s="14"/>
      <c r="AG68" s="14"/>
      <c r="AH68" s="14"/>
      <c r="AI68" s="14"/>
      <c r="AJ68" s="15"/>
      <c r="AK68" s="38">
        <f>SUM(G68,I68,L68,N68,Q68,S68,V68,X68,AA68,AC68,AF68,AH68)</f>
        <v>30</v>
      </c>
      <c r="AL68" s="38">
        <f>SUM(G68:J68,L68:O68,Q68:T68,V68:Y68,AA68:AD68,AF68:AI68)</f>
        <v>50</v>
      </c>
      <c r="AM68" s="46">
        <f>SUM(K68,P68,U68,Z68,AE68,AJ68)</f>
        <v>2</v>
      </c>
    </row>
    <row r="69" spans="1:39" ht="27.75" customHeight="1">
      <c r="A69" s="34">
        <v>52</v>
      </c>
      <c r="B69" s="43" t="s">
        <v>74</v>
      </c>
      <c r="C69" s="69" t="s">
        <v>208</v>
      </c>
      <c r="D69" s="38"/>
      <c r="E69" s="45" t="s">
        <v>75</v>
      </c>
      <c r="F69" s="44"/>
      <c r="G69" s="4"/>
      <c r="H69" s="4"/>
      <c r="I69" s="4"/>
      <c r="J69" s="4"/>
      <c r="K69" s="5"/>
      <c r="L69" s="6"/>
      <c r="M69" s="6"/>
      <c r="N69" s="6"/>
      <c r="O69" s="6"/>
      <c r="P69" s="7"/>
      <c r="Q69" s="8"/>
      <c r="R69" s="8"/>
      <c r="S69" s="17">
        <v>30</v>
      </c>
      <c r="T69" s="17">
        <v>20</v>
      </c>
      <c r="U69" s="18">
        <v>2</v>
      </c>
      <c r="V69" s="10"/>
      <c r="W69" s="10"/>
      <c r="X69" s="19">
        <v>30</v>
      </c>
      <c r="Y69" s="19">
        <v>20</v>
      </c>
      <c r="Z69" s="20">
        <v>2</v>
      </c>
      <c r="AA69" s="21"/>
      <c r="AB69" s="21"/>
      <c r="AC69" s="12">
        <v>30</v>
      </c>
      <c r="AD69" s="12">
        <v>20</v>
      </c>
      <c r="AE69" s="13">
        <v>2</v>
      </c>
      <c r="AF69" s="14"/>
      <c r="AG69" s="14"/>
      <c r="AH69" s="23">
        <v>30</v>
      </c>
      <c r="AI69" s="23">
        <v>20</v>
      </c>
      <c r="AJ69" s="24">
        <v>2</v>
      </c>
      <c r="AK69" s="38">
        <f>SUM(G69,I69,L69,N69,Q69,S69,V69,X69,AA69,AC69,AF69,AH69)</f>
        <v>120</v>
      </c>
      <c r="AL69" s="38">
        <f>SUM(G69:J69,L69:O69,Q69:T69,V69:Y69,AA69:AD69,AF69:AI69)</f>
        <v>200</v>
      </c>
      <c r="AM69" s="46">
        <f>SUM(K69,P69,U69,Z69,AE69,AJ69)</f>
        <v>8</v>
      </c>
    </row>
    <row r="70" spans="1:39" ht="27.75" customHeight="1">
      <c r="A70" s="34">
        <v>53</v>
      </c>
      <c r="B70" s="39" t="s">
        <v>76</v>
      </c>
      <c r="C70" s="69" t="s">
        <v>209</v>
      </c>
      <c r="D70" s="44"/>
      <c r="E70" s="164" t="s">
        <v>128</v>
      </c>
      <c r="F70" s="44"/>
      <c r="G70" s="4"/>
      <c r="H70" s="4"/>
      <c r="I70" s="4"/>
      <c r="J70" s="4"/>
      <c r="K70" s="5"/>
      <c r="L70" s="6"/>
      <c r="M70" s="6"/>
      <c r="N70" s="6">
        <v>150</v>
      </c>
      <c r="O70" s="6"/>
      <c r="P70" s="7">
        <v>6</v>
      </c>
      <c r="Q70" s="8"/>
      <c r="R70" s="8"/>
      <c r="S70" s="17">
        <v>100</v>
      </c>
      <c r="T70" s="8"/>
      <c r="U70" s="18">
        <v>4</v>
      </c>
      <c r="V70" s="10"/>
      <c r="W70" s="10"/>
      <c r="X70" s="19">
        <v>250</v>
      </c>
      <c r="Y70" s="10"/>
      <c r="Z70" s="20">
        <v>10</v>
      </c>
      <c r="AA70" s="21"/>
      <c r="AB70" s="21"/>
      <c r="AC70" s="12"/>
      <c r="AD70" s="21"/>
      <c r="AE70" s="13"/>
      <c r="AF70" s="14"/>
      <c r="AG70" s="14"/>
      <c r="AH70" s="14"/>
      <c r="AI70" s="14"/>
      <c r="AJ70" s="15"/>
      <c r="AK70" s="38">
        <f>SUM(G70,I70,L70,N70,Q70,S70,V70,X70,AA70,AC70,AF70,AH70)</f>
        <v>500</v>
      </c>
      <c r="AL70" s="38">
        <f>SUM(G70:J70,L70:O70,Q70:T70,V70:Y70,AA70:AD70,AF70:AI70)</f>
        <v>500</v>
      </c>
      <c r="AM70" s="46">
        <f>SUM(K70,P70,U70,Z70,AE70,AJ70)</f>
        <v>20</v>
      </c>
    </row>
    <row r="71" spans="1:39" ht="27.75" customHeight="1">
      <c r="A71" s="214"/>
      <c r="B71" s="215"/>
      <c r="C71" s="72"/>
      <c r="D71" s="46"/>
      <c r="E71" s="46"/>
      <c r="F71" s="46"/>
      <c r="G71" s="41">
        <f>SUM(G68:G70)</f>
        <v>0</v>
      </c>
      <c r="H71" s="41">
        <f aca="true" t="shared" si="13" ref="H71:AJ71">SUM(H68:H70)</f>
        <v>0</v>
      </c>
      <c r="I71" s="41">
        <f t="shared" si="13"/>
        <v>0</v>
      </c>
      <c r="J71" s="41">
        <f t="shared" si="13"/>
        <v>0</v>
      </c>
      <c r="K71" s="41">
        <f t="shared" si="13"/>
        <v>0</v>
      </c>
      <c r="L71" s="41">
        <f t="shared" si="13"/>
        <v>0</v>
      </c>
      <c r="M71" s="41">
        <f t="shared" si="13"/>
        <v>0</v>
      </c>
      <c r="N71" s="41">
        <f t="shared" si="13"/>
        <v>180</v>
      </c>
      <c r="O71" s="41">
        <f t="shared" si="13"/>
        <v>20</v>
      </c>
      <c r="P71" s="41">
        <f t="shared" si="13"/>
        <v>8</v>
      </c>
      <c r="Q71" s="41">
        <f t="shared" si="13"/>
        <v>0</v>
      </c>
      <c r="R71" s="41">
        <f t="shared" si="13"/>
        <v>0</v>
      </c>
      <c r="S71" s="41">
        <f t="shared" si="13"/>
        <v>130</v>
      </c>
      <c r="T71" s="41">
        <f t="shared" si="13"/>
        <v>20</v>
      </c>
      <c r="U71" s="41">
        <f t="shared" si="13"/>
        <v>6</v>
      </c>
      <c r="V71" s="41">
        <f t="shared" si="13"/>
        <v>0</v>
      </c>
      <c r="W71" s="41">
        <f t="shared" si="13"/>
        <v>0</v>
      </c>
      <c r="X71" s="41">
        <f t="shared" si="13"/>
        <v>280</v>
      </c>
      <c r="Y71" s="41">
        <f t="shared" si="13"/>
        <v>20</v>
      </c>
      <c r="Z71" s="41">
        <f t="shared" si="13"/>
        <v>12</v>
      </c>
      <c r="AA71" s="41">
        <f t="shared" si="13"/>
        <v>0</v>
      </c>
      <c r="AB71" s="41">
        <f t="shared" si="13"/>
        <v>0</v>
      </c>
      <c r="AC71" s="41">
        <f t="shared" si="13"/>
        <v>30</v>
      </c>
      <c r="AD71" s="41">
        <f t="shared" si="13"/>
        <v>20</v>
      </c>
      <c r="AE71" s="41">
        <f t="shared" si="13"/>
        <v>2</v>
      </c>
      <c r="AF71" s="41">
        <f t="shared" si="13"/>
        <v>0</v>
      </c>
      <c r="AG71" s="41">
        <f t="shared" si="13"/>
        <v>0</v>
      </c>
      <c r="AH71" s="41">
        <f t="shared" si="13"/>
        <v>30</v>
      </c>
      <c r="AI71" s="41">
        <f t="shared" si="13"/>
        <v>20</v>
      </c>
      <c r="AJ71" s="41">
        <f t="shared" si="13"/>
        <v>2</v>
      </c>
      <c r="AK71" s="41">
        <f>SUM(AK68:AK70)</f>
        <v>650</v>
      </c>
      <c r="AL71" s="41">
        <f>SUM(AL68:AL70)</f>
        <v>750</v>
      </c>
      <c r="AM71" s="41">
        <f>SUM(AM68:AM70)</f>
        <v>30</v>
      </c>
    </row>
    <row r="72" spans="1:39" ht="16.5" customHeight="1">
      <c r="A72" s="190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2"/>
    </row>
    <row r="73" spans="1:39" ht="25.5" customHeight="1">
      <c r="A73" s="185" t="s">
        <v>112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7"/>
    </row>
    <row r="74" spans="1:39" ht="30" customHeight="1">
      <c r="A74" s="25">
        <v>54</v>
      </c>
      <c r="B74" s="26" t="s">
        <v>114</v>
      </c>
      <c r="C74" s="69" t="s">
        <v>177</v>
      </c>
      <c r="D74" s="2"/>
      <c r="E74" s="3">
        <v>6</v>
      </c>
      <c r="F74" s="2"/>
      <c r="G74" s="4"/>
      <c r="H74" s="4"/>
      <c r="I74" s="4"/>
      <c r="J74" s="4"/>
      <c r="K74" s="5"/>
      <c r="L74" s="6"/>
      <c r="M74" s="6"/>
      <c r="N74" s="6"/>
      <c r="O74" s="6"/>
      <c r="P74" s="7"/>
      <c r="Q74" s="8"/>
      <c r="R74" s="8"/>
      <c r="S74" s="8"/>
      <c r="T74" s="8"/>
      <c r="U74" s="9"/>
      <c r="V74" s="10"/>
      <c r="W74" s="10"/>
      <c r="X74" s="10"/>
      <c r="Y74" s="10"/>
      <c r="Z74" s="11"/>
      <c r="AA74" s="21"/>
      <c r="AB74" s="21"/>
      <c r="AC74" s="21"/>
      <c r="AD74" s="21"/>
      <c r="AE74" s="22"/>
      <c r="AF74" s="23">
        <v>35</v>
      </c>
      <c r="AG74" s="23">
        <v>35</v>
      </c>
      <c r="AH74" s="14">
        <v>15</v>
      </c>
      <c r="AI74" s="14">
        <v>15</v>
      </c>
      <c r="AJ74" s="24">
        <v>4</v>
      </c>
      <c r="AK74" s="16">
        <f>SUM(G74,I74,L74,N74,Q74,S74,V74,X74,AA74,AC74,AF74,AH74)</f>
        <v>50</v>
      </c>
      <c r="AL74" s="16">
        <f>SUM(G74:J74,L74:O74,Q74:T74,V74:Y74,AA74:AD74,AF74:AI74)</f>
        <v>100</v>
      </c>
      <c r="AM74" s="47">
        <f>+SUM(K74,P74,U74,Z74,AE74,AJ74)</f>
        <v>4</v>
      </c>
    </row>
    <row r="75" spans="1:39" ht="30" customHeight="1">
      <c r="A75" s="25">
        <v>55</v>
      </c>
      <c r="B75" s="26" t="s">
        <v>63</v>
      </c>
      <c r="C75" s="69" t="s">
        <v>178</v>
      </c>
      <c r="D75" s="2"/>
      <c r="E75" s="3">
        <v>3.4</v>
      </c>
      <c r="F75" s="2"/>
      <c r="G75" s="4"/>
      <c r="H75" s="4"/>
      <c r="I75" s="4"/>
      <c r="J75" s="4"/>
      <c r="K75" s="5"/>
      <c r="L75" s="6"/>
      <c r="M75" s="6"/>
      <c r="N75" s="6"/>
      <c r="O75" s="6"/>
      <c r="P75" s="7"/>
      <c r="Q75" s="8">
        <v>15</v>
      </c>
      <c r="R75" s="8">
        <v>15</v>
      </c>
      <c r="S75" s="8">
        <v>35</v>
      </c>
      <c r="T75" s="8">
        <v>35</v>
      </c>
      <c r="U75" s="9">
        <v>4</v>
      </c>
      <c r="V75" s="10"/>
      <c r="W75" s="10"/>
      <c r="X75" s="10">
        <v>20</v>
      </c>
      <c r="Y75" s="10">
        <v>5</v>
      </c>
      <c r="Z75" s="11">
        <v>1</v>
      </c>
      <c r="AA75" s="21"/>
      <c r="AB75" s="21"/>
      <c r="AC75" s="21"/>
      <c r="AD75" s="21"/>
      <c r="AE75" s="22"/>
      <c r="AF75" s="23"/>
      <c r="AG75" s="23"/>
      <c r="AH75" s="14"/>
      <c r="AI75" s="14"/>
      <c r="AJ75" s="24"/>
      <c r="AK75" s="16">
        <f aca="true" t="shared" si="14" ref="AK75:AK82">SUM(G75,I75,L75,N75,Q75,S75,V75,X75,AA75,AC75,AF75,AH75)</f>
        <v>70</v>
      </c>
      <c r="AL75" s="47">
        <f>SUM(G75:J75,L75:O75,Q75:T75,V75:Y75,AA75:AD75,AF75:AI75)</f>
        <v>125</v>
      </c>
      <c r="AM75" s="47">
        <f aca="true" t="shared" si="15" ref="AM75:AM82">+SUM(K75,P75,U75,Z75,AE75,AJ75)</f>
        <v>5</v>
      </c>
    </row>
    <row r="76" spans="1:39" ht="30" customHeight="1">
      <c r="A76" s="25">
        <v>56</v>
      </c>
      <c r="B76" s="26" t="s">
        <v>64</v>
      </c>
      <c r="C76" s="69" t="s">
        <v>179</v>
      </c>
      <c r="D76" s="2"/>
      <c r="E76" s="3">
        <v>3.4</v>
      </c>
      <c r="F76" s="2"/>
      <c r="G76" s="4"/>
      <c r="H76" s="4"/>
      <c r="I76" s="4"/>
      <c r="J76" s="4"/>
      <c r="K76" s="5"/>
      <c r="L76" s="6"/>
      <c r="M76" s="6"/>
      <c r="N76" s="6"/>
      <c r="O76" s="6"/>
      <c r="P76" s="7"/>
      <c r="Q76" s="8"/>
      <c r="R76" s="8"/>
      <c r="S76" s="8">
        <v>30</v>
      </c>
      <c r="T76" s="8">
        <v>20</v>
      </c>
      <c r="U76" s="9">
        <v>2</v>
      </c>
      <c r="V76" s="10"/>
      <c r="W76" s="10"/>
      <c r="X76" s="10">
        <v>20</v>
      </c>
      <c r="Y76" s="10">
        <v>5</v>
      </c>
      <c r="Z76" s="11">
        <v>1</v>
      </c>
      <c r="AA76" s="21"/>
      <c r="AB76" s="21"/>
      <c r="AC76" s="21"/>
      <c r="AD76" s="21"/>
      <c r="AE76" s="22"/>
      <c r="AF76" s="23"/>
      <c r="AG76" s="23"/>
      <c r="AH76" s="14"/>
      <c r="AI76" s="14"/>
      <c r="AJ76" s="24"/>
      <c r="AK76" s="16">
        <f t="shared" si="14"/>
        <v>50</v>
      </c>
      <c r="AL76" s="16">
        <f aca="true" t="shared" si="16" ref="AL76:AL82">SUM(G76:J76,L76:O76,Q76:T76,V76:Y76,AA76:AD76,AF76:AI76)</f>
        <v>75</v>
      </c>
      <c r="AM76" s="47">
        <f t="shared" si="15"/>
        <v>3</v>
      </c>
    </row>
    <row r="77" spans="1:39" ht="30" customHeight="1">
      <c r="A77" s="25">
        <v>57</v>
      </c>
      <c r="B77" s="26" t="s">
        <v>65</v>
      </c>
      <c r="C77" s="69" t="s">
        <v>180</v>
      </c>
      <c r="D77" s="2"/>
      <c r="E77" s="3">
        <v>3.4</v>
      </c>
      <c r="F77" s="2"/>
      <c r="G77" s="4"/>
      <c r="H77" s="4"/>
      <c r="I77" s="4"/>
      <c r="J77" s="4"/>
      <c r="K77" s="5"/>
      <c r="L77" s="6"/>
      <c r="M77" s="6"/>
      <c r="N77" s="6"/>
      <c r="O77" s="6"/>
      <c r="P77" s="7"/>
      <c r="Q77" s="8">
        <v>15</v>
      </c>
      <c r="R77" s="8">
        <v>10</v>
      </c>
      <c r="S77" s="8">
        <v>15</v>
      </c>
      <c r="T77" s="8">
        <v>10</v>
      </c>
      <c r="U77" s="9">
        <v>2</v>
      </c>
      <c r="V77" s="10"/>
      <c r="W77" s="10"/>
      <c r="X77" s="10">
        <v>15</v>
      </c>
      <c r="Y77" s="10">
        <v>10</v>
      </c>
      <c r="Z77" s="11">
        <v>1</v>
      </c>
      <c r="AA77" s="21"/>
      <c r="AB77" s="21"/>
      <c r="AC77" s="21"/>
      <c r="AD77" s="21"/>
      <c r="AE77" s="22"/>
      <c r="AF77" s="23"/>
      <c r="AG77" s="23"/>
      <c r="AH77" s="14"/>
      <c r="AI77" s="14"/>
      <c r="AJ77" s="24"/>
      <c r="AK77" s="16">
        <f t="shared" si="14"/>
        <v>45</v>
      </c>
      <c r="AL77" s="16">
        <f t="shared" si="16"/>
        <v>75</v>
      </c>
      <c r="AM77" s="47">
        <f t="shared" si="15"/>
        <v>3</v>
      </c>
    </row>
    <row r="78" spans="1:39" ht="30" customHeight="1">
      <c r="A78" s="25">
        <v>58</v>
      </c>
      <c r="B78" s="26" t="s">
        <v>66</v>
      </c>
      <c r="C78" s="69" t="s">
        <v>181</v>
      </c>
      <c r="D78" s="2"/>
      <c r="E78" s="3">
        <v>5</v>
      </c>
      <c r="F78" s="2"/>
      <c r="G78" s="4"/>
      <c r="H78" s="4"/>
      <c r="I78" s="4"/>
      <c r="J78" s="4"/>
      <c r="K78" s="5"/>
      <c r="L78" s="6"/>
      <c r="M78" s="6"/>
      <c r="N78" s="6"/>
      <c r="O78" s="6"/>
      <c r="P78" s="7"/>
      <c r="Q78" s="8"/>
      <c r="R78" s="8"/>
      <c r="S78" s="8"/>
      <c r="T78" s="8"/>
      <c r="U78" s="9"/>
      <c r="V78" s="10"/>
      <c r="W78" s="10"/>
      <c r="X78" s="10"/>
      <c r="Y78" s="10"/>
      <c r="Z78" s="11"/>
      <c r="AA78" s="21">
        <v>25</v>
      </c>
      <c r="AB78" s="21">
        <v>25</v>
      </c>
      <c r="AC78" s="21">
        <v>25</v>
      </c>
      <c r="AD78" s="21">
        <v>25</v>
      </c>
      <c r="AE78" s="22">
        <v>4</v>
      </c>
      <c r="AF78" s="23"/>
      <c r="AG78" s="23"/>
      <c r="AH78" s="14"/>
      <c r="AI78" s="14"/>
      <c r="AJ78" s="24"/>
      <c r="AK78" s="16">
        <f t="shared" si="14"/>
        <v>50</v>
      </c>
      <c r="AL78" s="16">
        <f t="shared" si="16"/>
        <v>100</v>
      </c>
      <c r="AM78" s="47">
        <f t="shared" si="15"/>
        <v>4</v>
      </c>
    </row>
    <row r="79" spans="1:39" ht="30" customHeight="1">
      <c r="A79" s="25">
        <v>59</v>
      </c>
      <c r="B79" s="26" t="s">
        <v>70</v>
      </c>
      <c r="C79" s="69" t="s">
        <v>182</v>
      </c>
      <c r="D79" s="2"/>
      <c r="E79" s="3">
        <v>5.6</v>
      </c>
      <c r="F79" s="2"/>
      <c r="G79" s="4"/>
      <c r="H79" s="4"/>
      <c r="I79" s="4"/>
      <c r="J79" s="4"/>
      <c r="K79" s="5"/>
      <c r="L79" s="6"/>
      <c r="M79" s="6"/>
      <c r="N79" s="6"/>
      <c r="O79" s="6"/>
      <c r="P79" s="7"/>
      <c r="Q79" s="8"/>
      <c r="R79" s="8"/>
      <c r="S79" s="8"/>
      <c r="T79" s="8"/>
      <c r="U79" s="9"/>
      <c r="V79" s="10"/>
      <c r="W79" s="10"/>
      <c r="X79" s="10"/>
      <c r="Y79" s="10"/>
      <c r="Z79" s="11"/>
      <c r="AA79" s="21">
        <v>15</v>
      </c>
      <c r="AB79" s="21">
        <v>15</v>
      </c>
      <c r="AC79" s="21">
        <v>10</v>
      </c>
      <c r="AD79" s="21">
        <v>10</v>
      </c>
      <c r="AE79" s="22">
        <v>2</v>
      </c>
      <c r="AF79" s="23">
        <v>25</v>
      </c>
      <c r="AG79" s="23">
        <v>25</v>
      </c>
      <c r="AH79" s="14">
        <v>25</v>
      </c>
      <c r="AI79" s="14">
        <v>25</v>
      </c>
      <c r="AJ79" s="24">
        <v>4</v>
      </c>
      <c r="AK79" s="16">
        <f t="shared" si="14"/>
        <v>75</v>
      </c>
      <c r="AL79" s="16">
        <f t="shared" si="16"/>
        <v>150</v>
      </c>
      <c r="AM79" s="47">
        <f t="shared" si="15"/>
        <v>6</v>
      </c>
    </row>
    <row r="80" spans="1:39" ht="30" customHeight="1">
      <c r="A80" s="25">
        <v>60</v>
      </c>
      <c r="B80" s="26" t="s">
        <v>71</v>
      </c>
      <c r="C80" s="69" t="s">
        <v>183</v>
      </c>
      <c r="D80" s="2"/>
      <c r="E80" s="3">
        <v>5.6</v>
      </c>
      <c r="F80" s="2"/>
      <c r="G80" s="4"/>
      <c r="H80" s="4"/>
      <c r="I80" s="4"/>
      <c r="J80" s="4"/>
      <c r="K80" s="5"/>
      <c r="L80" s="6"/>
      <c r="M80" s="6"/>
      <c r="N80" s="6"/>
      <c r="O80" s="6"/>
      <c r="P80" s="7"/>
      <c r="Q80" s="8"/>
      <c r="R80" s="8"/>
      <c r="S80" s="8"/>
      <c r="T80" s="8"/>
      <c r="U80" s="9"/>
      <c r="V80" s="10"/>
      <c r="W80" s="10"/>
      <c r="X80" s="10"/>
      <c r="Y80" s="10"/>
      <c r="Z80" s="11"/>
      <c r="AA80" s="21">
        <v>15</v>
      </c>
      <c r="AB80" s="21">
        <v>15</v>
      </c>
      <c r="AC80" s="21">
        <v>25</v>
      </c>
      <c r="AD80" s="21">
        <v>20</v>
      </c>
      <c r="AE80" s="22">
        <v>3</v>
      </c>
      <c r="AF80" s="23">
        <v>15</v>
      </c>
      <c r="AG80" s="23">
        <v>15</v>
      </c>
      <c r="AH80" s="14">
        <v>25</v>
      </c>
      <c r="AI80" s="14">
        <v>20</v>
      </c>
      <c r="AJ80" s="24">
        <v>3</v>
      </c>
      <c r="AK80" s="16">
        <f t="shared" si="14"/>
        <v>80</v>
      </c>
      <c r="AL80" s="16">
        <f t="shared" si="16"/>
        <v>150</v>
      </c>
      <c r="AM80" s="47">
        <f t="shared" si="15"/>
        <v>6</v>
      </c>
    </row>
    <row r="81" spans="1:39" ht="30" customHeight="1">
      <c r="A81" s="25">
        <v>61</v>
      </c>
      <c r="B81" s="26" t="s">
        <v>110</v>
      </c>
      <c r="C81" s="69" t="s">
        <v>184</v>
      </c>
      <c r="D81" s="2"/>
      <c r="E81" s="3">
        <v>5</v>
      </c>
      <c r="F81" s="2"/>
      <c r="G81" s="4"/>
      <c r="H81" s="4"/>
      <c r="I81" s="4"/>
      <c r="J81" s="4"/>
      <c r="K81" s="5"/>
      <c r="L81" s="6"/>
      <c r="M81" s="6"/>
      <c r="N81" s="6"/>
      <c r="O81" s="6"/>
      <c r="P81" s="7"/>
      <c r="Q81" s="8"/>
      <c r="R81" s="8"/>
      <c r="S81" s="8"/>
      <c r="T81" s="8"/>
      <c r="U81" s="9"/>
      <c r="V81" s="10"/>
      <c r="W81" s="10"/>
      <c r="X81" s="10"/>
      <c r="Y81" s="10"/>
      <c r="Z81" s="11"/>
      <c r="AA81" s="21">
        <v>25</v>
      </c>
      <c r="AB81" s="21">
        <v>25</v>
      </c>
      <c r="AC81" s="21">
        <v>25</v>
      </c>
      <c r="AD81" s="21">
        <v>25</v>
      </c>
      <c r="AE81" s="22">
        <v>4</v>
      </c>
      <c r="AF81" s="23"/>
      <c r="AG81" s="23"/>
      <c r="AH81" s="14"/>
      <c r="AI81" s="14"/>
      <c r="AJ81" s="24"/>
      <c r="AK81" s="16">
        <f t="shared" si="14"/>
        <v>50</v>
      </c>
      <c r="AL81" s="16">
        <f t="shared" si="16"/>
        <v>100</v>
      </c>
      <c r="AM81" s="47">
        <f t="shared" si="15"/>
        <v>4</v>
      </c>
    </row>
    <row r="82" spans="1:39" ht="30" customHeight="1">
      <c r="A82" s="25">
        <v>62</v>
      </c>
      <c r="B82" s="26" t="s">
        <v>121</v>
      </c>
      <c r="C82" s="69" t="s">
        <v>185</v>
      </c>
      <c r="D82" s="2"/>
      <c r="E82" s="3">
        <v>5.6</v>
      </c>
      <c r="F82" s="2"/>
      <c r="G82" s="4"/>
      <c r="H82" s="4"/>
      <c r="I82" s="4"/>
      <c r="J82" s="4"/>
      <c r="K82" s="5"/>
      <c r="L82" s="6"/>
      <c r="M82" s="6"/>
      <c r="N82" s="6"/>
      <c r="O82" s="6"/>
      <c r="P82" s="7"/>
      <c r="Q82" s="8"/>
      <c r="R82" s="8"/>
      <c r="S82" s="8"/>
      <c r="T82" s="8"/>
      <c r="U82" s="9"/>
      <c r="V82" s="10"/>
      <c r="W82" s="10"/>
      <c r="X82" s="10"/>
      <c r="Y82" s="10"/>
      <c r="Z82" s="11"/>
      <c r="AA82" s="21">
        <v>10</v>
      </c>
      <c r="AB82" s="21">
        <v>10</v>
      </c>
      <c r="AC82" s="21">
        <v>30</v>
      </c>
      <c r="AD82" s="21">
        <v>25</v>
      </c>
      <c r="AE82" s="22">
        <v>3</v>
      </c>
      <c r="AF82" s="23">
        <v>10</v>
      </c>
      <c r="AG82" s="23">
        <v>10</v>
      </c>
      <c r="AH82" s="14">
        <v>30</v>
      </c>
      <c r="AI82" s="14">
        <v>25</v>
      </c>
      <c r="AJ82" s="24">
        <v>3</v>
      </c>
      <c r="AK82" s="16">
        <f t="shared" si="14"/>
        <v>80</v>
      </c>
      <c r="AL82" s="16">
        <f t="shared" si="16"/>
        <v>150</v>
      </c>
      <c r="AM82" s="47">
        <f t="shared" si="15"/>
        <v>6</v>
      </c>
    </row>
    <row r="83" spans="1:39" ht="30" customHeight="1">
      <c r="A83" s="25">
        <v>63</v>
      </c>
      <c r="B83" s="26" t="s">
        <v>124</v>
      </c>
      <c r="C83" s="69" t="s">
        <v>186</v>
      </c>
      <c r="D83" s="2"/>
      <c r="E83" s="3">
        <v>6</v>
      </c>
      <c r="F83" s="2"/>
      <c r="G83" s="4"/>
      <c r="H83" s="4"/>
      <c r="I83" s="4"/>
      <c r="J83" s="4"/>
      <c r="K83" s="5"/>
      <c r="L83" s="6"/>
      <c r="M83" s="6"/>
      <c r="N83" s="6"/>
      <c r="O83" s="6"/>
      <c r="P83" s="7"/>
      <c r="Q83" s="8"/>
      <c r="R83" s="8"/>
      <c r="S83" s="8"/>
      <c r="T83" s="8"/>
      <c r="U83" s="9"/>
      <c r="V83" s="10"/>
      <c r="W83" s="10"/>
      <c r="X83" s="10"/>
      <c r="Y83" s="10"/>
      <c r="Z83" s="11"/>
      <c r="AA83" s="21"/>
      <c r="AB83" s="21"/>
      <c r="AC83" s="21"/>
      <c r="AD83" s="21"/>
      <c r="AE83" s="22"/>
      <c r="AF83" s="23">
        <v>15</v>
      </c>
      <c r="AG83" s="23">
        <v>10</v>
      </c>
      <c r="AH83" s="14">
        <v>15</v>
      </c>
      <c r="AI83" s="14">
        <v>10</v>
      </c>
      <c r="AJ83" s="24">
        <v>2</v>
      </c>
      <c r="AK83" s="16">
        <v>30</v>
      </c>
      <c r="AL83" s="16">
        <v>50</v>
      </c>
      <c r="AM83" s="47">
        <v>2</v>
      </c>
    </row>
    <row r="84" spans="1:39" ht="30" customHeight="1">
      <c r="A84" s="25">
        <v>64</v>
      </c>
      <c r="B84" s="26" t="s">
        <v>48</v>
      </c>
      <c r="C84" s="69" t="s">
        <v>187</v>
      </c>
      <c r="D84" s="2"/>
      <c r="E84" s="3">
        <v>3</v>
      </c>
      <c r="F84" s="2"/>
      <c r="G84" s="4"/>
      <c r="H84" s="4"/>
      <c r="I84" s="4"/>
      <c r="J84" s="4"/>
      <c r="K84" s="5"/>
      <c r="L84" s="6"/>
      <c r="M84" s="6"/>
      <c r="N84" s="6"/>
      <c r="O84" s="6"/>
      <c r="P84" s="7"/>
      <c r="Q84" s="8">
        <v>10</v>
      </c>
      <c r="R84" s="8"/>
      <c r="S84" s="8">
        <v>10</v>
      </c>
      <c r="T84" s="8">
        <v>5</v>
      </c>
      <c r="U84" s="9">
        <v>1</v>
      </c>
      <c r="V84" s="10"/>
      <c r="W84" s="10"/>
      <c r="X84" s="10"/>
      <c r="Y84" s="10"/>
      <c r="Z84" s="11"/>
      <c r="AA84" s="21"/>
      <c r="AB84" s="21"/>
      <c r="AC84" s="21"/>
      <c r="AD84" s="21"/>
      <c r="AE84" s="22"/>
      <c r="AF84" s="23"/>
      <c r="AG84" s="23"/>
      <c r="AH84" s="14"/>
      <c r="AI84" s="14"/>
      <c r="AJ84" s="24"/>
      <c r="AK84" s="16">
        <v>20</v>
      </c>
      <c r="AL84" s="16">
        <v>25</v>
      </c>
      <c r="AM84" s="47">
        <v>1</v>
      </c>
    </row>
    <row r="85" spans="1:39" s="163" customFormat="1" ht="30" customHeight="1">
      <c r="A85" s="156"/>
      <c r="B85" s="157"/>
      <c r="C85" s="158"/>
      <c r="D85" s="159"/>
      <c r="E85" s="160"/>
      <c r="F85" s="159"/>
      <c r="G85" s="159">
        <f>SUM(G74:G82)</f>
        <v>0</v>
      </c>
      <c r="H85" s="159">
        <f aca="true" t="shared" si="17" ref="H85:V85">SUM(H74:H82)</f>
        <v>0</v>
      </c>
      <c r="I85" s="159">
        <f t="shared" si="17"/>
        <v>0</v>
      </c>
      <c r="J85" s="159">
        <f t="shared" si="17"/>
        <v>0</v>
      </c>
      <c r="K85" s="159">
        <f t="shared" si="17"/>
        <v>0</v>
      </c>
      <c r="L85" s="159">
        <f t="shared" si="17"/>
        <v>0</v>
      </c>
      <c r="M85" s="159">
        <f t="shared" si="17"/>
        <v>0</v>
      </c>
      <c r="N85" s="159">
        <f t="shared" si="17"/>
        <v>0</v>
      </c>
      <c r="O85" s="159">
        <f t="shared" si="17"/>
        <v>0</v>
      </c>
      <c r="P85" s="159">
        <f t="shared" si="17"/>
        <v>0</v>
      </c>
      <c r="Q85" s="159">
        <f t="shared" si="17"/>
        <v>30</v>
      </c>
      <c r="R85" s="159">
        <f t="shared" si="17"/>
        <v>25</v>
      </c>
      <c r="S85" s="159">
        <f t="shared" si="17"/>
        <v>80</v>
      </c>
      <c r="T85" s="159">
        <f t="shared" si="17"/>
        <v>65</v>
      </c>
      <c r="U85" s="159">
        <v>9</v>
      </c>
      <c r="V85" s="159">
        <f t="shared" si="17"/>
        <v>0</v>
      </c>
      <c r="W85" s="159">
        <f aca="true" t="shared" si="18" ref="W85:AE85">SUM(W74:W82)</f>
        <v>0</v>
      </c>
      <c r="X85" s="159">
        <f t="shared" si="18"/>
        <v>55</v>
      </c>
      <c r="Y85" s="159">
        <f t="shared" si="18"/>
        <v>20</v>
      </c>
      <c r="Z85" s="159">
        <f t="shared" si="18"/>
        <v>3</v>
      </c>
      <c r="AA85" s="159">
        <f t="shared" si="18"/>
        <v>90</v>
      </c>
      <c r="AB85" s="159">
        <f t="shared" si="18"/>
        <v>90</v>
      </c>
      <c r="AC85" s="159">
        <f t="shared" si="18"/>
        <v>115</v>
      </c>
      <c r="AD85" s="159">
        <f t="shared" si="18"/>
        <v>105</v>
      </c>
      <c r="AE85" s="159">
        <f t="shared" si="18"/>
        <v>16</v>
      </c>
      <c r="AF85" s="159">
        <f>SUM(AF74:AF83)</f>
        <v>100</v>
      </c>
      <c r="AG85" s="159">
        <f>SUM(AG74:AG83)</f>
        <v>95</v>
      </c>
      <c r="AH85" s="159">
        <f>SUM(AH74:AH83)</f>
        <v>110</v>
      </c>
      <c r="AI85" s="159">
        <f>SUM(AI74:AI83)</f>
        <v>95</v>
      </c>
      <c r="AJ85" s="159">
        <f>SUM(AJ74:AJ83)</f>
        <v>16</v>
      </c>
      <c r="AK85" s="162">
        <f>+SUM(AK74:AK82)</f>
        <v>550</v>
      </c>
      <c r="AL85" s="162">
        <f>SUM(AL74:AL84)</f>
        <v>1100</v>
      </c>
      <c r="AM85" s="161">
        <f>SUM(AM74:AN84)</f>
        <v>44</v>
      </c>
    </row>
    <row r="86" spans="1:39" s="153" customFormat="1" ht="30" customHeight="1">
      <c r="A86" s="147"/>
      <c r="B86" s="154" t="s">
        <v>113</v>
      </c>
      <c r="C86" s="148"/>
      <c r="D86" s="149"/>
      <c r="E86" s="150"/>
      <c r="F86" s="149"/>
      <c r="G86" s="149"/>
      <c r="H86" s="149"/>
      <c r="I86" s="149"/>
      <c r="J86" s="149"/>
      <c r="K86" s="151"/>
      <c r="L86" s="149"/>
      <c r="M86" s="149"/>
      <c r="N86" s="149"/>
      <c r="O86" s="149"/>
      <c r="P86" s="151"/>
      <c r="Q86" s="149"/>
      <c r="R86" s="149"/>
      <c r="S86" s="149"/>
      <c r="T86" s="149"/>
      <c r="U86" s="151"/>
      <c r="V86" s="149"/>
      <c r="W86" s="149"/>
      <c r="X86" s="149"/>
      <c r="Y86" s="149"/>
      <c r="Z86" s="151"/>
      <c r="AA86" s="149"/>
      <c r="AB86" s="149"/>
      <c r="AC86" s="149"/>
      <c r="AD86" s="149"/>
      <c r="AE86" s="151"/>
      <c r="AF86" s="150"/>
      <c r="AG86" s="150"/>
      <c r="AH86" s="149"/>
      <c r="AI86" s="149"/>
      <c r="AJ86" s="152"/>
      <c r="AK86" s="152"/>
      <c r="AL86" s="152"/>
      <c r="AM86" s="151"/>
    </row>
    <row r="87" spans="1:256" s="52" customFormat="1" ht="26.25" customHeight="1">
      <c r="A87" s="25">
        <v>65</v>
      </c>
      <c r="B87" s="155" t="s">
        <v>115</v>
      </c>
      <c r="C87" s="71" t="s">
        <v>188</v>
      </c>
      <c r="D87" s="47"/>
      <c r="E87" s="16">
        <v>6</v>
      </c>
      <c r="F87" s="47"/>
      <c r="G87" s="5"/>
      <c r="H87" s="5"/>
      <c r="I87" s="5"/>
      <c r="J87" s="5"/>
      <c r="K87" s="5"/>
      <c r="L87" s="49"/>
      <c r="M87" s="49"/>
      <c r="N87" s="49"/>
      <c r="O87" s="49"/>
      <c r="P87" s="49"/>
      <c r="Q87" s="9"/>
      <c r="R87" s="9"/>
      <c r="S87" s="9"/>
      <c r="T87" s="9"/>
      <c r="U87" s="9"/>
      <c r="V87" s="11"/>
      <c r="W87" s="11"/>
      <c r="X87" s="11"/>
      <c r="Y87" s="11"/>
      <c r="Z87" s="11"/>
      <c r="AA87" s="22"/>
      <c r="AB87" s="22"/>
      <c r="AC87" s="22"/>
      <c r="AD87" s="22"/>
      <c r="AE87" s="22"/>
      <c r="AF87" s="15">
        <v>35</v>
      </c>
      <c r="AG87" s="15">
        <v>35</v>
      </c>
      <c r="AH87" s="15">
        <v>15</v>
      </c>
      <c r="AI87" s="15">
        <v>15</v>
      </c>
      <c r="AJ87" s="15">
        <v>4</v>
      </c>
      <c r="AK87" s="47">
        <f>+SUM(G87,I87,L87,N87,Q87,S87,V87,X87,AA87,AC87,AF87,AH87)</f>
        <v>50</v>
      </c>
      <c r="AL87" s="47">
        <f>SUM(G87:J87,L87:O87,Q87:T87,V87:Y87,AA87:AD87,AF87:AI87)</f>
        <v>100</v>
      </c>
      <c r="AM87" s="47">
        <f>SUM(K87,P87,U87,Z87,AE87,AJ87)</f>
        <v>4</v>
      </c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</row>
    <row r="88" spans="1:256" s="52" customFormat="1" ht="31.5" customHeight="1">
      <c r="A88" s="25">
        <v>66</v>
      </c>
      <c r="B88" s="155" t="s">
        <v>117</v>
      </c>
      <c r="C88" s="71" t="s">
        <v>189</v>
      </c>
      <c r="D88" s="47"/>
      <c r="E88" s="16">
        <v>3.4</v>
      </c>
      <c r="F88" s="47"/>
      <c r="G88" s="5"/>
      <c r="H88" s="5"/>
      <c r="I88" s="5"/>
      <c r="J88" s="5"/>
      <c r="K88" s="5"/>
      <c r="L88" s="49"/>
      <c r="M88" s="49"/>
      <c r="N88" s="49"/>
      <c r="O88" s="49"/>
      <c r="P88" s="49"/>
      <c r="Q88" s="9">
        <v>15</v>
      </c>
      <c r="R88" s="9">
        <v>15</v>
      </c>
      <c r="S88" s="9">
        <v>35</v>
      </c>
      <c r="T88" s="9">
        <v>35</v>
      </c>
      <c r="U88" s="9">
        <v>4</v>
      </c>
      <c r="V88" s="11"/>
      <c r="W88" s="11"/>
      <c r="X88" s="11">
        <v>20</v>
      </c>
      <c r="Y88" s="11">
        <v>5</v>
      </c>
      <c r="Z88" s="11">
        <v>1</v>
      </c>
      <c r="AA88" s="22"/>
      <c r="AB88" s="22"/>
      <c r="AC88" s="22"/>
      <c r="AD88" s="22"/>
      <c r="AE88" s="22"/>
      <c r="AF88" s="15"/>
      <c r="AG88" s="15"/>
      <c r="AH88" s="15"/>
      <c r="AI88" s="15"/>
      <c r="AJ88" s="15"/>
      <c r="AK88" s="47">
        <f aca="true" t="shared" si="19" ref="AK88:AK95">+SUM(G88,I88,L88,N88,Q88,S88,V88,X88,AA88,AC88,AF88,AH88)</f>
        <v>70</v>
      </c>
      <c r="AL88" s="47">
        <f aca="true" t="shared" si="20" ref="AL88:AL95">SUM(G88:J88,L88:O88,Q88:T88,V88:Y88,AA88:AD88,AF88:AI88)</f>
        <v>125</v>
      </c>
      <c r="AM88" s="47">
        <f aca="true" t="shared" si="21" ref="AM88:AM95">SUM(K88,P88,U88,Z88,AE88,AJ88)</f>
        <v>5</v>
      </c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</row>
    <row r="89" spans="1:256" s="52" customFormat="1" ht="26.25" customHeight="1">
      <c r="A89" s="25">
        <v>67</v>
      </c>
      <c r="B89" s="155" t="s">
        <v>118</v>
      </c>
      <c r="C89" s="69" t="s">
        <v>190</v>
      </c>
      <c r="D89" s="47"/>
      <c r="E89" s="16">
        <v>3.4</v>
      </c>
      <c r="F89" s="47"/>
      <c r="G89" s="5"/>
      <c r="H89" s="5"/>
      <c r="I89" s="5"/>
      <c r="J89" s="5"/>
      <c r="K89" s="5"/>
      <c r="L89" s="7"/>
      <c r="M89" s="7"/>
      <c r="N89" s="7"/>
      <c r="O89" s="7"/>
      <c r="P89" s="7"/>
      <c r="Q89" s="9"/>
      <c r="R89" s="9"/>
      <c r="S89" s="9">
        <v>30</v>
      </c>
      <c r="T89" s="9">
        <v>20</v>
      </c>
      <c r="U89" s="9">
        <v>2</v>
      </c>
      <c r="V89" s="19"/>
      <c r="W89" s="19"/>
      <c r="X89" s="19">
        <v>20</v>
      </c>
      <c r="Y89" s="19">
        <v>5</v>
      </c>
      <c r="Z89" s="20">
        <v>1</v>
      </c>
      <c r="AA89" s="22"/>
      <c r="AB89" s="22"/>
      <c r="AC89" s="22"/>
      <c r="AD89" s="22"/>
      <c r="AE89" s="22"/>
      <c r="AF89" s="15"/>
      <c r="AG89" s="15"/>
      <c r="AH89" s="15"/>
      <c r="AI89" s="15"/>
      <c r="AJ89" s="15"/>
      <c r="AK89" s="47">
        <f t="shared" si="19"/>
        <v>50</v>
      </c>
      <c r="AL89" s="47">
        <f t="shared" si="20"/>
        <v>75</v>
      </c>
      <c r="AM89" s="47">
        <f t="shared" si="21"/>
        <v>3</v>
      </c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</row>
    <row r="90" spans="1:256" s="52" customFormat="1" ht="26.25" customHeight="1">
      <c r="A90" s="25">
        <v>68</v>
      </c>
      <c r="B90" s="155" t="s">
        <v>119</v>
      </c>
      <c r="C90" s="69" t="s">
        <v>191</v>
      </c>
      <c r="D90" s="47"/>
      <c r="E90" s="16">
        <v>3.4</v>
      </c>
      <c r="F90" s="47"/>
      <c r="G90" s="5"/>
      <c r="H90" s="5"/>
      <c r="I90" s="5"/>
      <c r="J90" s="5"/>
      <c r="K90" s="5"/>
      <c r="L90" s="7"/>
      <c r="M90" s="7"/>
      <c r="N90" s="7"/>
      <c r="O90" s="7"/>
      <c r="P90" s="7"/>
      <c r="Q90" s="9">
        <v>15</v>
      </c>
      <c r="R90" s="9">
        <v>10</v>
      </c>
      <c r="S90" s="9">
        <v>15</v>
      </c>
      <c r="T90" s="9">
        <v>10</v>
      </c>
      <c r="U90" s="9">
        <v>2</v>
      </c>
      <c r="V90" s="19"/>
      <c r="W90" s="19"/>
      <c r="X90" s="19">
        <v>15</v>
      </c>
      <c r="Y90" s="19">
        <v>10</v>
      </c>
      <c r="Z90" s="20">
        <v>1</v>
      </c>
      <c r="AA90" s="22"/>
      <c r="AB90" s="22"/>
      <c r="AC90" s="22"/>
      <c r="AD90" s="22"/>
      <c r="AE90" s="22"/>
      <c r="AF90" s="15"/>
      <c r="AG90" s="15"/>
      <c r="AH90" s="15"/>
      <c r="AI90" s="15"/>
      <c r="AJ90" s="15"/>
      <c r="AK90" s="47">
        <f t="shared" si="19"/>
        <v>45</v>
      </c>
      <c r="AL90" s="47">
        <f t="shared" si="20"/>
        <v>75</v>
      </c>
      <c r="AM90" s="47">
        <f t="shared" si="21"/>
        <v>3</v>
      </c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</row>
    <row r="91" spans="1:256" s="52" customFormat="1" ht="26.25" customHeight="1">
      <c r="A91" s="25">
        <v>69</v>
      </c>
      <c r="B91" s="155" t="s">
        <v>120</v>
      </c>
      <c r="C91" s="69" t="s">
        <v>192</v>
      </c>
      <c r="D91" s="47"/>
      <c r="E91" s="16">
        <v>5</v>
      </c>
      <c r="F91" s="47"/>
      <c r="G91" s="5"/>
      <c r="H91" s="5"/>
      <c r="I91" s="5"/>
      <c r="J91" s="5"/>
      <c r="K91" s="5"/>
      <c r="L91" s="7"/>
      <c r="M91" s="7"/>
      <c r="N91" s="7"/>
      <c r="O91" s="7"/>
      <c r="P91" s="7"/>
      <c r="Q91" s="9"/>
      <c r="R91" s="9"/>
      <c r="S91" s="9"/>
      <c r="T91" s="9"/>
      <c r="U91" s="9"/>
      <c r="V91" s="19"/>
      <c r="W91" s="19"/>
      <c r="X91" s="19"/>
      <c r="Y91" s="19"/>
      <c r="Z91" s="20"/>
      <c r="AA91" s="22">
        <v>25</v>
      </c>
      <c r="AB91" s="22">
        <v>25</v>
      </c>
      <c r="AC91" s="22">
        <v>25</v>
      </c>
      <c r="AD91" s="22">
        <v>25</v>
      </c>
      <c r="AE91" s="22">
        <v>4</v>
      </c>
      <c r="AF91" s="15"/>
      <c r="AG91" s="15"/>
      <c r="AH91" s="15"/>
      <c r="AI91" s="15"/>
      <c r="AJ91" s="15"/>
      <c r="AK91" s="47">
        <f t="shared" si="19"/>
        <v>50</v>
      </c>
      <c r="AL91" s="47">
        <f t="shared" si="20"/>
        <v>100</v>
      </c>
      <c r="AM91" s="47">
        <f t="shared" si="21"/>
        <v>4</v>
      </c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</row>
    <row r="92" spans="1:39" ht="26.25" customHeight="1">
      <c r="A92" s="53">
        <v>70</v>
      </c>
      <c r="B92" s="155" t="s">
        <v>111</v>
      </c>
      <c r="C92" s="71" t="s">
        <v>193</v>
      </c>
      <c r="D92" s="3"/>
      <c r="E92" s="3">
        <v>5.6</v>
      </c>
      <c r="F92" s="3"/>
      <c r="G92" s="4"/>
      <c r="H92" s="4"/>
      <c r="I92" s="4"/>
      <c r="J92" s="4"/>
      <c r="K92" s="5"/>
      <c r="L92" s="48"/>
      <c r="M92" s="48"/>
      <c r="N92" s="48"/>
      <c r="O92" s="48"/>
      <c r="P92" s="49"/>
      <c r="Q92" s="8"/>
      <c r="R92" s="8"/>
      <c r="S92" s="8"/>
      <c r="T92" s="8"/>
      <c r="U92" s="9"/>
      <c r="V92" s="10"/>
      <c r="W92" s="10"/>
      <c r="X92" s="10"/>
      <c r="Y92" s="10"/>
      <c r="Z92" s="11"/>
      <c r="AA92" s="21">
        <v>15</v>
      </c>
      <c r="AB92" s="21">
        <v>15</v>
      </c>
      <c r="AC92" s="21">
        <v>10</v>
      </c>
      <c r="AD92" s="21">
        <v>10</v>
      </c>
      <c r="AE92" s="22">
        <v>2</v>
      </c>
      <c r="AF92" s="14">
        <v>25</v>
      </c>
      <c r="AG92" s="14">
        <v>25</v>
      </c>
      <c r="AH92" s="14">
        <v>25</v>
      </c>
      <c r="AI92" s="14">
        <v>25</v>
      </c>
      <c r="AJ92" s="15">
        <v>4</v>
      </c>
      <c r="AK92" s="47">
        <f t="shared" si="19"/>
        <v>75</v>
      </c>
      <c r="AL92" s="47">
        <f t="shared" si="20"/>
        <v>150</v>
      </c>
      <c r="AM92" s="47">
        <f t="shared" si="21"/>
        <v>6</v>
      </c>
    </row>
    <row r="93" spans="1:39" ht="26.25" customHeight="1">
      <c r="A93" s="25">
        <v>71</v>
      </c>
      <c r="B93" s="155" t="s">
        <v>116</v>
      </c>
      <c r="C93" s="71" t="s">
        <v>194</v>
      </c>
      <c r="D93" s="2"/>
      <c r="E93" s="3">
        <v>5.6</v>
      </c>
      <c r="F93" s="2"/>
      <c r="G93" s="4"/>
      <c r="H93" s="4"/>
      <c r="I93" s="4"/>
      <c r="J93" s="4"/>
      <c r="K93" s="5"/>
      <c r="L93" s="6"/>
      <c r="M93" s="6"/>
      <c r="N93" s="6"/>
      <c r="O93" s="6"/>
      <c r="P93" s="7"/>
      <c r="Q93" s="8"/>
      <c r="R93" s="8"/>
      <c r="S93" s="8"/>
      <c r="T93" s="8"/>
      <c r="U93" s="9"/>
      <c r="V93" s="10"/>
      <c r="W93" s="10"/>
      <c r="X93" s="10"/>
      <c r="Y93" s="10"/>
      <c r="Z93" s="11"/>
      <c r="AA93" s="12">
        <v>15</v>
      </c>
      <c r="AB93" s="12">
        <v>15</v>
      </c>
      <c r="AC93" s="12">
        <v>25</v>
      </c>
      <c r="AD93" s="12">
        <v>20</v>
      </c>
      <c r="AE93" s="13">
        <v>3</v>
      </c>
      <c r="AF93" s="14">
        <v>15</v>
      </c>
      <c r="AG93" s="14">
        <v>15</v>
      </c>
      <c r="AH93" s="14">
        <v>25</v>
      </c>
      <c r="AI93" s="14">
        <v>20</v>
      </c>
      <c r="AJ93" s="15">
        <v>3</v>
      </c>
      <c r="AK93" s="47">
        <f t="shared" si="19"/>
        <v>80</v>
      </c>
      <c r="AL93" s="47">
        <f t="shared" si="20"/>
        <v>150</v>
      </c>
      <c r="AM93" s="47">
        <f t="shared" si="21"/>
        <v>6</v>
      </c>
    </row>
    <row r="94" spans="1:39" ht="31.5" customHeight="1">
      <c r="A94" s="25">
        <v>72</v>
      </c>
      <c r="B94" s="155" t="s">
        <v>87</v>
      </c>
      <c r="C94" s="71" t="s">
        <v>195</v>
      </c>
      <c r="D94" s="2"/>
      <c r="E94" s="3">
        <v>5</v>
      </c>
      <c r="F94" s="2"/>
      <c r="G94" s="4"/>
      <c r="H94" s="4"/>
      <c r="I94" s="4"/>
      <c r="J94" s="4"/>
      <c r="K94" s="5"/>
      <c r="L94" s="6"/>
      <c r="M94" s="6"/>
      <c r="N94" s="6"/>
      <c r="O94" s="6"/>
      <c r="P94" s="7"/>
      <c r="Q94" s="8"/>
      <c r="R94" s="8"/>
      <c r="S94" s="8"/>
      <c r="T94" s="8"/>
      <c r="U94" s="9"/>
      <c r="V94" s="10"/>
      <c r="W94" s="10"/>
      <c r="X94" s="10"/>
      <c r="Y94" s="10"/>
      <c r="Z94" s="11"/>
      <c r="AA94" s="12">
        <v>25</v>
      </c>
      <c r="AB94" s="12">
        <v>25</v>
      </c>
      <c r="AC94" s="12">
        <v>25</v>
      </c>
      <c r="AD94" s="12">
        <v>25</v>
      </c>
      <c r="AE94" s="13">
        <v>4</v>
      </c>
      <c r="AF94" s="14"/>
      <c r="AG94" s="14"/>
      <c r="AH94" s="14"/>
      <c r="AI94" s="14"/>
      <c r="AJ94" s="15"/>
      <c r="AK94" s="47">
        <f t="shared" si="19"/>
        <v>50</v>
      </c>
      <c r="AL94" s="47">
        <f t="shared" si="20"/>
        <v>100</v>
      </c>
      <c r="AM94" s="47">
        <f t="shared" si="21"/>
        <v>4</v>
      </c>
    </row>
    <row r="95" spans="1:39" ht="26.25" customHeight="1">
      <c r="A95" s="25">
        <v>73</v>
      </c>
      <c r="B95" s="155" t="s">
        <v>122</v>
      </c>
      <c r="C95" s="71" t="s">
        <v>196</v>
      </c>
      <c r="D95" s="2"/>
      <c r="E95" s="3">
        <v>5.6</v>
      </c>
      <c r="F95" s="2"/>
      <c r="G95" s="4"/>
      <c r="H95" s="4"/>
      <c r="I95" s="4"/>
      <c r="J95" s="4"/>
      <c r="K95" s="5"/>
      <c r="L95" s="6"/>
      <c r="M95" s="6"/>
      <c r="N95" s="6"/>
      <c r="O95" s="6"/>
      <c r="P95" s="7"/>
      <c r="Q95" s="8"/>
      <c r="R95" s="8"/>
      <c r="S95" s="8"/>
      <c r="T95" s="8"/>
      <c r="U95" s="9"/>
      <c r="V95" s="10"/>
      <c r="W95" s="10"/>
      <c r="X95" s="10"/>
      <c r="Y95" s="10"/>
      <c r="Z95" s="11"/>
      <c r="AA95" s="12">
        <v>10</v>
      </c>
      <c r="AB95" s="12">
        <v>10</v>
      </c>
      <c r="AC95" s="12">
        <v>30</v>
      </c>
      <c r="AD95" s="12">
        <v>25</v>
      </c>
      <c r="AE95" s="13">
        <v>3</v>
      </c>
      <c r="AF95" s="14">
        <v>10</v>
      </c>
      <c r="AG95" s="14">
        <v>10</v>
      </c>
      <c r="AH95" s="14">
        <v>30</v>
      </c>
      <c r="AI95" s="14">
        <v>25</v>
      </c>
      <c r="AJ95" s="15">
        <v>3</v>
      </c>
      <c r="AK95" s="47">
        <f t="shared" si="19"/>
        <v>80</v>
      </c>
      <c r="AL95" s="47">
        <f t="shared" si="20"/>
        <v>150</v>
      </c>
      <c r="AM95" s="47">
        <f t="shared" si="21"/>
        <v>6</v>
      </c>
    </row>
    <row r="96" spans="1:39" ht="26.25" customHeight="1">
      <c r="A96" s="171">
        <v>74</v>
      </c>
      <c r="B96" s="172" t="s">
        <v>125</v>
      </c>
      <c r="C96" s="173" t="s">
        <v>197</v>
      </c>
      <c r="D96" s="2"/>
      <c r="E96" s="3">
        <v>6</v>
      </c>
      <c r="F96" s="2"/>
      <c r="G96" s="4"/>
      <c r="H96" s="4"/>
      <c r="I96" s="4"/>
      <c r="J96" s="4"/>
      <c r="K96" s="5"/>
      <c r="L96" s="6"/>
      <c r="M96" s="6"/>
      <c r="N96" s="6"/>
      <c r="O96" s="6"/>
      <c r="P96" s="7"/>
      <c r="Q96" s="8"/>
      <c r="R96" s="8"/>
      <c r="S96" s="8"/>
      <c r="T96" s="8"/>
      <c r="U96" s="9"/>
      <c r="V96" s="10"/>
      <c r="W96" s="10"/>
      <c r="X96" s="10"/>
      <c r="Y96" s="10"/>
      <c r="Z96" s="11"/>
      <c r="AA96" s="12"/>
      <c r="AB96" s="12"/>
      <c r="AC96" s="12"/>
      <c r="AD96" s="12"/>
      <c r="AE96" s="13"/>
      <c r="AF96" s="14">
        <v>15</v>
      </c>
      <c r="AG96" s="14">
        <v>10</v>
      </c>
      <c r="AH96" s="14">
        <v>15</v>
      </c>
      <c r="AI96" s="14">
        <v>10</v>
      </c>
      <c r="AJ96" s="15">
        <v>2</v>
      </c>
      <c r="AK96" s="47">
        <v>30</v>
      </c>
      <c r="AL96" s="47">
        <v>50</v>
      </c>
      <c r="AM96" s="47">
        <v>2</v>
      </c>
    </row>
    <row r="97" spans="1:39" ht="26.25" customHeight="1">
      <c r="A97" s="171">
        <v>75</v>
      </c>
      <c r="B97" s="172" t="s">
        <v>123</v>
      </c>
      <c r="C97" s="173" t="s">
        <v>198</v>
      </c>
      <c r="D97" s="2"/>
      <c r="E97" s="3">
        <v>3</v>
      </c>
      <c r="F97" s="2"/>
      <c r="G97" s="4"/>
      <c r="H97" s="4"/>
      <c r="I97" s="4"/>
      <c r="J97" s="4"/>
      <c r="K97" s="5"/>
      <c r="L97" s="6"/>
      <c r="M97" s="6"/>
      <c r="N97" s="6"/>
      <c r="O97" s="6"/>
      <c r="P97" s="7"/>
      <c r="Q97" s="8">
        <v>10</v>
      </c>
      <c r="R97" s="8"/>
      <c r="S97" s="8">
        <v>10</v>
      </c>
      <c r="T97" s="8">
        <v>5</v>
      </c>
      <c r="U97" s="9">
        <v>1</v>
      </c>
      <c r="V97" s="10"/>
      <c r="W97" s="10"/>
      <c r="X97" s="10"/>
      <c r="Y97" s="10"/>
      <c r="Z97" s="11"/>
      <c r="AA97" s="12"/>
      <c r="AB97" s="12"/>
      <c r="AC97" s="12"/>
      <c r="AD97" s="12"/>
      <c r="AE97" s="13"/>
      <c r="AF97" s="14"/>
      <c r="AG97" s="14"/>
      <c r="AH97" s="14"/>
      <c r="AI97" s="14"/>
      <c r="AJ97" s="15"/>
      <c r="AK97" s="47">
        <v>20</v>
      </c>
      <c r="AL97" s="47">
        <v>25</v>
      </c>
      <c r="AM97" s="47">
        <v>1</v>
      </c>
    </row>
    <row r="98" spans="1:39" ht="24.75" customHeight="1">
      <c r="A98" s="214"/>
      <c r="B98" s="215"/>
      <c r="C98" s="73"/>
      <c r="D98" s="16"/>
      <c r="E98" s="16"/>
      <c r="F98" s="47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</row>
    <row r="99" spans="1:39" ht="24.75" customHeight="1">
      <c r="A99" s="55"/>
      <c r="B99" s="56"/>
      <c r="C99" s="72"/>
      <c r="D99" s="16"/>
      <c r="E99" s="16"/>
      <c r="F99" s="47"/>
      <c r="G99" s="50">
        <f aca="true" t="shared" si="22" ref="G99:AK99">SUM(G87:G95)</f>
        <v>0</v>
      </c>
      <c r="H99" s="50">
        <f t="shared" si="22"/>
        <v>0</v>
      </c>
      <c r="I99" s="50">
        <f t="shared" si="22"/>
        <v>0</v>
      </c>
      <c r="J99" s="50">
        <f t="shared" si="22"/>
        <v>0</v>
      </c>
      <c r="K99" s="50">
        <f t="shared" si="22"/>
        <v>0</v>
      </c>
      <c r="L99" s="50">
        <f t="shared" si="22"/>
        <v>0</v>
      </c>
      <c r="M99" s="50">
        <f t="shared" si="22"/>
        <v>0</v>
      </c>
      <c r="N99" s="50">
        <f t="shared" si="22"/>
        <v>0</v>
      </c>
      <c r="O99" s="50">
        <f t="shared" si="22"/>
        <v>0</v>
      </c>
      <c r="P99" s="50">
        <f t="shared" si="22"/>
        <v>0</v>
      </c>
      <c r="Q99" s="50">
        <f t="shared" si="22"/>
        <v>30</v>
      </c>
      <c r="R99" s="50">
        <f t="shared" si="22"/>
        <v>25</v>
      </c>
      <c r="S99" s="50">
        <f t="shared" si="22"/>
        <v>80</v>
      </c>
      <c r="T99" s="50">
        <f t="shared" si="22"/>
        <v>65</v>
      </c>
      <c r="U99" s="50">
        <v>9</v>
      </c>
      <c r="V99" s="50">
        <f t="shared" si="22"/>
        <v>0</v>
      </c>
      <c r="W99" s="50">
        <f t="shared" si="22"/>
        <v>0</v>
      </c>
      <c r="X99" s="50">
        <f t="shared" si="22"/>
        <v>55</v>
      </c>
      <c r="Y99" s="50">
        <f t="shared" si="22"/>
        <v>20</v>
      </c>
      <c r="Z99" s="50">
        <f t="shared" si="22"/>
        <v>3</v>
      </c>
      <c r="AA99" s="50">
        <f t="shared" si="22"/>
        <v>90</v>
      </c>
      <c r="AB99" s="50">
        <f t="shared" si="22"/>
        <v>90</v>
      </c>
      <c r="AC99" s="50">
        <f t="shared" si="22"/>
        <v>115</v>
      </c>
      <c r="AD99" s="50">
        <f t="shared" si="22"/>
        <v>105</v>
      </c>
      <c r="AE99" s="50">
        <f t="shared" si="22"/>
        <v>16</v>
      </c>
      <c r="AF99" s="50">
        <f>SUM(AF87:AF96)</f>
        <v>100</v>
      </c>
      <c r="AG99" s="50">
        <f>SUM(AG87:AG96)</f>
        <v>95</v>
      </c>
      <c r="AH99" s="50">
        <f>SUM(AH87:AH96)</f>
        <v>110</v>
      </c>
      <c r="AI99" s="50">
        <f>SUM(AI87:AI96)</f>
        <v>95</v>
      </c>
      <c r="AJ99" s="50">
        <f>SUM(AJ87:AJ96)</f>
        <v>16</v>
      </c>
      <c r="AK99" s="50">
        <f t="shared" si="22"/>
        <v>550</v>
      </c>
      <c r="AL99" s="50">
        <f>SUM(AL87:AL97)</f>
        <v>1100</v>
      </c>
      <c r="AM99" s="50">
        <f>+SUM(AM87:AM97)</f>
        <v>44</v>
      </c>
    </row>
    <row r="100" spans="1:256" s="62" customFormat="1" ht="12.75" customHeight="1">
      <c r="A100" s="57"/>
      <c r="B100" s="58"/>
      <c r="C100" s="74"/>
      <c r="D100" s="59"/>
      <c r="E100" s="59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1:39" ht="29.25" customHeight="1" thickBot="1">
      <c r="A101" s="216" t="s">
        <v>77</v>
      </c>
      <c r="B101" s="217"/>
      <c r="C101" s="76"/>
      <c r="D101" s="47"/>
      <c r="E101" s="47"/>
      <c r="F101" s="47"/>
      <c r="G101" s="63">
        <f aca="true" t="shared" si="23" ref="G101:AL101">+SUM(G23,G43,G66,G71,G85)</f>
        <v>254</v>
      </c>
      <c r="H101" s="63">
        <f t="shared" si="23"/>
        <v>190</v>
      </c>
      <c r="I101" s="63">
        <f t="shared" si="23"/>
        <v>240</v>
      </c>
      <c r="J101" s="63">
        <f t="shared" si="23"/>
        <v>130</v>
      </c>
      <c r="K101" s="63">
        <f t="shared" si="23"/>
        <v>30</v>
      </c>
      <c r="L101" s="63">
        <f t="shared" si="23"/>
        <v>110</v>
      </c>
      <c r="M101" s="63">
        <f t="shared" si="23"/>
        <v>65</v>
      </c>
      <c r="N101" s="63">
        <f t="shared" si="23"/>
        <v>425</v>
      </c>
      <c r="O101" s="63">
        <f t="shared" si="23"/>
        <v>180</v>
      </c>
      <c r="P101" s="63">
        <f t="shared" si="23"/>
        <v>30</v>
      </c>
      <c r="Q101" s="63">
        <f t="shared" si="23"/>
        <v>105</v>
      </c>
      <c r="R101" s="63">
        <f t="shared" si="23"/>
        <v>70</v>
      </c>
      <c r="S101" s="63">
        <f t="shared" si="23"/>
        <v>355</v>
      </c>
      <c r="T101" s="63">
        <f t="shared" si="23"/>
        <v>210</v>
      </c>
      <c r="U101" s="63">
        <f t="shared" si="23"/>
        <v>30</v>
      </c>
      <c r="V101" s="63">
        <f t="shared" si="23"/>
        <v>60</v>
      </c>
      <c r="W101" s="63">
        <f t="shared" si="23"/>
        <v>35</v>
      </c>
      <c r="X101" s="63">
        <f t="shared" si="23"/>
        <v>495</v>
      </c>
      <c r="Y101" s="63">
        <f t="shared" si="23"/>
        <v>160</v>
      </c>
      <c r="Z101" s="63">
        <f t="shared" si="23"/>
        <v>30</v>
      </c>
      <c r="AA101" s="63">
        <f t="shared" si="23"/>
        <v>165</v>
      </c>
      <c r="AB101" s="63">
        <f t="shared" si="23"/>
        <v>125</v>
      </c>
      <c r="AC101" s="63">
        <f t="shared" si="23"/>
        <v>270</v>
      </c>
      <c r="AD101" s="63">
        <f t="shared" si="23"/>
        <v>190</v>
      </c>
      <c r="AE101" s="63">
        <f t="shared" si="23"/>
        <v>30</v>
      </c>
      <c r="AF101" s="63">
        <f t="shared" si="23"/>
        <v>135</v>
      </c>
      <c r="AG101" s="63">
        <f t="shared" si="23"/>
        <v>125</v>
      </c>
      <c r="AH101" s="63">
        <f t="shared" si="23"/>
        <v>280</v>
      </c>
      <c r="AI101" s="63">
        <f t="shared" si="23"/>
        <v>210</v>
      </c>
      <c r="AJ101" s="63">
        <f t="shared" si="23"/>
        <v>30</v>
      </c>
      <c r="AK101" s="63">
        <f t="shared" si="23"/>
        <v>2864</v>
      </c>
      <c r="AL101" s="63">
        <f t="shared" si="23"/>
        <v>4609</v>
      </c>
      <c r="AM101" s="63">
        <f>SUM(AM23,AM43,AM66,AM71,AM85)</f>
        <v>180</v>
      </c>
    </row>
    <row r="102" spans="1:39" ht="15.75" customHeight="1">
      <c r="A102" s="117"/>
      <c r="B102" s="115" t="s">
        <v>93</v>
      </c>
      <c r="C102" s="114"/>
      <c r="D102" s="114"/>
      <c r="E102" s="114"/>
      <c r="F102" s="114"/>
      <c r="G102" s="211">
        <f>SUM(G101:J101)</f>
        <v>814</v>
      </c>
      <c r="H102" s="212"/>
      <c r="I102" s="212"/>
      <c r="J102" s="213"/>
      <c r="K102" s="119"/>
      <c r="L102" s="211">
        <f>SUM(L101:O101)</f>
        <v>780</v>
      </c>
      <c r="M102" s="212"/>
      <c r="N102" s="212"/>
      <c r="O102" s="213"/>
      <c r="P102" s="119"/>
      <c r="Q102" s="211">
        <f>SUM(Q101:T101)</f>
        <v>740</v>
      </c>
      <c r="R102" s="212"/>
      <c r="S102" s="212"/>
      <c r="T102" s="213"/>
      <c r="U102" s="119"/>
      <c r="V102" s="211">
        <f>SUM(V101:Y101)</f>
        <v>750</v>
      </c>
      <c r="W102" s="212"/>
      <c r="X102" s="212"/>
      <c r="Y102" s="213"/>
      <c r="Z102" s="119"/>
      <c r="AA102" s="211">
        <f>SUM(AA101:AD101)</f>
        <v>750</v>
      </c>
      <c r="AB102" s="212"/>
      <c r="AC102" s="212"/>
      <c r="AD102" s="213"/>
      <c r="AE102" s="119"/>
      <c r="AF102" s="211">
        <f>SUM(AF101:AI101)</f>
        <v>750</v>
      </c>
      <c r="AG102" s="212"/>
      <c r="AH102" s="212"/>
      <c r="AI102" s="213"/>
      <c r="AJ102" s="140"/>
      <c r="AK102" s="141"/>
      <c r="AL102" s="141"/>
      <c r="AM102" s="141"/>
    </row>
    <row r="103" spans="1:39" ht="15.75" customHeight="1">
      <c r="A103" s="117"/>
      <c r="B103" s="115" t="s">
        <v>94</v>
      </c>
      <c r="C103" s="113"/>
      <c r="D103" s="113"/>
      <c r="E103" s="113"/>
      <c r="F103" s="113"/>
      <c r="G103" s="207">
        <f>SUM(G101,I101)</f>
        <v>494</v>
      </c>
      <c r="H103" s="208"/>
      <c r="I103" s="208"/>
      <c r="J103" s="209"/>
      <c r="K103" s="120"/>
      <c r="L103" s="207">
        <f>SUM(L101,N101)</f>
        <v>535</v>
      </c>
      <c r="M103" s="208"/>
      <c r="N103" s="208"/>
      <c r="O103" s="209"/>
      <c r="P103" s="120"/>
      <c r="Q103" s="207">
        <f>SUM(Q101,S101)</f>
        <v>460</v>
      </c>
      <c r="R103" s="208"/>
      <c r="S103" s="208"/>
      <c r="T103" s="209"/>
      <c r="U103" s="120"/>
      <c r="V103" s="207">
        <f>SUM(V101,X101)</f>
        <v>555</v>
      </c>
      <c r="W103" s="208"/>
      <c r="X103" s="208"/>
      <c r="Y103" s="209"/>
      <c r="Z103" s="120"/>
      <c r="AA103" s="207">
        <f>SUM(AA101,AC101)</f>
        <v>435</v>
      </c>
      <c r="AB103" s="208"/>
      <c r="AC103" s="208"/>
      <c r="AD103" s="209"/>
      <c r="AE103" s="120"/>
      <c r="AF103" s="207">
        <f>SUM(AF101,AH101)</f>
        <v>415</v>
      </c>
      <c r="AG103" s="208"/>
      <c r="AH103" s="208"/>
      <c r="AI103" s="209"/>
      <c r="AJ103" s="142"/>
      <c r="AK103" s="143"/>
      <c r="AL103" s="143"/>
      <c r="AM103" s="143"/>
    </row>
    <row r="104" spans="1:39" ht="15.75" customHeight="1">
      <c r="A104" s="117"/>
      <c r="B104" s="115" t="s">
        <v>95</v>
      </c>
      <c r="C104" s="113"/>
      <c r="D104" s="113"/>
      <c r="E104" s="113"/>
      <c r="F104" s="113"/>
      <c r="G104" s="207">
        <f>SUM(H101,J101)</f>
        <v>320</v>
      </c>
      <c r="H104" s="208"/>
      <c r="I104" s="208"/>
      <c r="J104" s="209"/>
      <c r="K104" s="120"/>
      <c r="L104" s="207">
        <f>SUM(M101,O101)</f>
        <v>245</v>
      </c>
      <c r="M104" s="208"/>
      <c r="N104" s="208"/>
      <c r="O104" s="209"/>
      <c r="P104" s="120"/>
      <c r="Q104" s="207">
        <f>SUM(R101,T101)</f>
        <v>280</v>
      </c>
      <c r="R104" s="208"/>
      <c r="S104" s="208"/>
      <c r="T104" s="209"/>
      <c r="U104" s="120"/>
      <c r="V104" s="207">
        <f>SUM(W101,Y101)</f>
        <v>195</v>
      </c>
      <c r="W104" s="208"/>
      <c r="X104" s="208"/>
      <c r="Y104" s="209"/>
      <c r="Z104" s="120"/>
      <c r="AA104" s="207">
        <f>SUM(AB101,AD101)</f>
        <v>315</v>
      </c>
      <c r="AB104" s="208"/>
      <c r="AC104" s="208"/>
      <c r="AD104" s="209"/>
      <c r="AE104" s="120"/>
      <c r="AF104" s="207">
        <f>SUM(AG101,AI101)</f>
        <v>335</v>
      </c>
      <c r="AG104" s="208"/>
      <c r="AH104" s="208"/>
      <c r="AI104" s="209"/>
      <c r="AJ104" s="142"/>
      <c r="AK104" s="143"/>
      <c r="AL104" s="143"/>
      <c r="AM104" s="143"/>
    </row>
    <row r="105" spans="1:256" s="68" customFormat="1" ht="21" customHeight="1">
      <c r="A105" s="116" t="s">
        <v>88</v>
      </c>
      <c r="B105" s="66" t="s">
        <v>211</v>
      </c>
      <c r="C105" s="74"/>
      <c r="D105" s="66"/>
      <c r="E105" s="66"/>
      <c r="F105" s="66"/>
      <c r="G105" s="201"/>
      <c r="H105" s="201"/>
      <c r="I105" s="201"/>
      <c r="J105" s="201"/>
      <c r="K105" s="201"/>
      <c r="L105" s="221"/>
      <c r="M105" s="221"/>
      <c r="N105" s="221"/>
      <c r="O105" s="221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118"/>
      <c r="AK105" s="118"/>
      <c r="AL105" s="118"/>
      <c r="AM105" s="118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  <c r="IP105" s="67"/>
      <c r="IQ105" s="67"/>
      <c r="IR105" s="67"/>
      <c r="IS105" s="67"/>
      <c r="IT105" s="67"/>
      <c r="IU105" s="67"/>
      <c r="IV105" s="67"/>
    </row>
    <row r="106" spans="1:39" ht="33" customHeight="1">
      <c r="A106" s="241" t="s">
        <v>78</v>
      </c>
      <c r="B106" s="242"/>
      <c r="C106" s="242"/>
      <c r="D106" s="242"/>
      <c r="E106" s="242"/>
      <c r="F106" s="242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9"/>
    </row>
    <row r="107" spans="1:39" ht="45" customHeight="1">
      <c r="A107" s="259" t="s">
        <v>217</v>
      </c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195"/>
      <c r="AM107" s="195"/>
    </row>
    <row r="108" spans="1:39" ht="42" customHeight="1">
      <c r="A108" s="259" t="s">
        <v>216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195"/>
      <c r="AJ108" s="195"/>
      <c r="AK108" s="195"/>
      <c r="AL108" s="195"/>
      <c r="AM108" s="195"/>
    </row>
    <row r="109" spans="1:39" ht="42" customHeight="1">
      <c r="A109" s="259" t="s">
        <v>213</v>
      </c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197"/>
      <c r="AF109" s="197"/>
      <c r="AG109" s="197"/>
      <c r="AH109" s="197"/>
      <c r="AI109" s="198"/>
      <c r="AJ109" s="198"/>
      <c r="AK109" s="198"/>
      <c r="AL109" s="198"/>
      <c r="AM109" s="198"/>
    </row>
    <row r="110" spans="1:39" ht="16.5" customHeight="1">
      <c r="A110" s="203" t="s">
        <v>199</v>
      </c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100"/>
      <c r="N110" s="100"/>
      <c r="O110" s="100"/>
      <c r="P110" s="101"/>
      <c r="Q110" s="100"/>
      <c r="R110" s="100"/>
      <c r="S110" s="100"/>
      <c r="T110" s="100"/>
      <c r="U110" s="101"/>
      <c r="V110" s="100"/>
      <c r="W110" s="100"/>
      <c r="X110" s="100"/>
      <c r="Y110" s="100"/>
      <c r="Z110" s="101"/>
      <c r="AA110" s="100"/>
      <c r="AB110" s="100"/>
      <c r="AC110" s="137"/>
      <c r="AD110" s="100"/>
      <c r="AE110" s="101"/>
      <c r="AF110" s="100"/>
      <c r="AG110" s="100"/>
      <c r="AH110" s="100"/>
      <c r="AI110" s="100"/>
      <c r="AJ110" s="101"/>
      <c r="AK110" s="196"/>
      <c r="AL110" s="196"/>
      <c r="AM110" s="196"/>
    </row>
    <row r="111" spans="1:39" ht="37.5" customHeight="1">
      <c r="A111" s="200" t="s">
        <v>79</v>
      </c>
      <c r="B111" s="200"/>
      <c r="C111" s="98"/>
      <c r="D111" s="200" t="s">
        <v>201</v>
      </c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2" t="s">
        <v>80</v>
      </c>
      <c r="P111" s="202"/>
      <c r="Q111" s="202"/>
      <c r="R111" s="202"/>
      <c r="S111" s="202"/>
      <c r="T111" s="202"/>
      <c r="U111" s="202"/>
      <c r="V111" s="99"/>
      <c r="W111" s="99"/>
      <c r="X111" s="99"/>
      <c r="Y111" s="99"/>
      <c r="Z111" s="99"/>
      <c r="AA111" s="99"/>
      <c r="AB111" s="99"/>
      <c r="AC111" s="138"/>
      <c r="AD111" s="100"/>
      <c r="AE111" s="101"/>
      <c r="AF111" s="100"/>
      <c r="AG111" s="100"/>
      <c r="AH111" s="100"/>
      <c r="AI111" s="100"/>
      <c r="AJ111" s="101"/>
      <c r="AK111" s="136"/>
      <c r="AL111" s="136"/>
      <c r="AM111" s="100"/>
    </row>
    <row r="112" spans="1:39" ht="16.5" customHeight="1">
      <c r="A112" s="200" t="s">
        <v>81</v>
      </c>
      <c r="B112" s="200"/>
      <c r="C112" s="98"/>
      <c r="D112" s="200" t="s">
        <v>85</v>
      </c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2" t="s">
        <v>82</v>
      </c>
      <c r="P112" s="202"/>
      <c r="Q112" s="202"/>
      <c r="R112" s="202"/>
      <c r="S112" s="202"/>
      <c r="T112" s="202"/>
      <c r="U112" s="202"/>
      <c r="V112" s="99"/>
      <c r="W112" s="99"/>
      <c r="X112" s="99"/>
      <c r="Y112" s="99"/>
      <c r="Z112" s="99"/>
      <c r="AA112" s="99"/>
      <c r="AB112" s="99"/>
      <c r="AC112" s="100"/>
      <c r="AD112" s="100"/>
      <c r="AE112" s="101"/>
      <c r="AF112" s="100"/>
      <c r="AG112" s="100"/>
      <c r="AH112" s="100"/>
      <c r="AI112" s="100"/>
      <c r="AJ112" s="101"/>
      <c r="AK112" s="100"/>
      <c r="AL112" s="100"/>
      <c r="AM112" s="100"/>
    </row>
    <row r="113" spans="1:39" ht="16.5" customHeight="1">
      <c r="A113" s="200" t="s">
        <v>83</v>
      </c>
      <c r="B113" s="200"/>
      <c r="C113" s="98"/>
      <c r="D113" s="200" t="s">
        <v>202</v>
      </c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100"/>
      <c r="P113" s="101"/>
      <c r="Q113" s="100"/>
      <c r="R113" s="100"/>
      <c r="S113" s="100"/>
      <c r="T113" s="100"/>
      <c r="U113" s="101"/>
      <c r="V113" s="100"/>
      <c r="W113" s="100"/>
      <c r="X113" s="100"/>
      <c r="Y113" s="100"/>
      <c r="Z113" s="101"/>
      <c r="AA113" s="100"/>
      <c r="AB113" s="100"/>
      <c r="AC113" s="100"/>
      <c r="AD113" s="100"/>
      <c r="AE113" s="101"/>
      <c r="AF113" s="100"/>
      <c r="AG113" s="100"/>
      <c r="AH113" s="100"/>
      <c r="AI113" s="100"/>
      <c r="AJ113" s="101"/>
      <c r="AK113" s="100"/>
      <c r="AL113" s="100"/>
      <c r="AM113" s="100"/>
    </row>
    <row r="114" spans="1:39" ht="30" customHeight="1">
      <c r="A114" s="200" t="s">
        <v>200</v>
      </c>
      <c r="B114" s="200"/>
      <c r="C114" s="98"/>
      <c r="D114" s="200" t="s">
        <v>214</v>
      </c>
      <c r="E114" s="200"/>
      <c r="F114" s="200"/>
      <c r="G114" s="200"/>
      <c r="H114" s="200"/>
      <c r="I114" s="200"/>
      <c r="J114" s="200"/>
      <c r="K114" s="200"/>
      <c r="L114" s="200"/>
      <c r="M114" s="200"/>
      <c r="N114" s="193"/>
      <c r="O114" s="100"/>
      <c r="P114" s="101"/>
      <c r="Q114" s="100"/>
      <c r="R114" s="100"/>
      <c r="S114" s="100"/>
      <c r="T114" s="100"/>
      <c r="U114" s="101"/>
      <c r="V114" s="100"/>
      <c r="W114" s="100"/>
      <c r="X114" s="100"/>
      <c r="Y114" s="100"/>
      <c r="Z114" s="101"/>
      <c r="AA114" s="100"/>
      <c r="AB114" s="100"/>
      <c r="AC114" s="100"/>
      <c r="AD114" s="100"/>
      <c r="AE114" s="101"/>
      <c r="AF114" s="100"/>
      <c r="AG114" s="100"/>
      <c r="AH114" s="100"/>
      <c r="AI114" s="100"/>
      <c r="AJ114" s="101"/>
      <c r="AK114" s="100"/>
      <c r="AL114" s="100"/>
      <c r="AM114" s="100"/>
    </row>
    <row r="115" spans="1:39" ht="18" customHeight="1">
      <c r="A115" s="200" t="s">
        <v>84</v>
      </c>
      <c r="B115" s="200"/>
      <c r="C115" s="98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100"/>
      <c r="O115" s="100"/>
      <c r="P115" s="101"/>
      <c r="Q115" s="100"/>
      <c r="R115" s="100"/>
      <c r="S115" s="100"/>
      <c r="T115" s="100"/>
      <c r="U115" s="101"/>
      <c r="V115" s="100"/>
      <c r="W115" s="100"/>
      <c r="X115" s="100"/>
      <c r="Y115" s="100"/>
      <c r="Z115" s="101"/>
      <c r="AA115" s="100"/>
      <c r="AB115" s="100"/>
      <c r="AC115" s="100"/>
      <c r="AD115" s="100"/>
      <c r="AE115" s="101"/>
      <c r="AF115" s="100"/>
      <c r="AG115" s="100"/>
      <c r="AH115" s="100"/>
      <c r="AI115" s="100"/>
      <c r="AJ115" s="101"/>
      <c r="AK115" s="100"/>
      <c r="AL115" s="100"/>
      <c r="AM115" s="100"/>
    </row>
    <row r="116" spans="1:39" ht="18" customHeight="1">
      <c r="A116" s="194"/>
      <c r="B116" s="194"/>
      <c r="C116" s="98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00"/>
      <c r="O116" s="100"/>
      <c r="P116" s="101"/>
      <c r="Q116" s="100"/>
      <c r="R116" s="100"/>
      <c r="S116" s="100"/>
      <c r="T116" s="100"/>
      <c r="U116" s="101"/>
      <c r="V116" s="100"/>
      <c r="W116" s="100"/>
      <c r="X116" s="100"/>
      <c r="Y116" s="100"/>
      <c r="Z116" s="101"/>
      <c r="AA116" s="100"/>
      <c r="AB116" s="100"/>
      <c r="AC116" s="100"/>
      <c r="AD116" s="100"/>
      <c r="AE116" s="101"/>
      <c r="AF116" s="100"/>
      <c r="AG116" s="100"/>
      <c r="AH116" s="100"/>
      <c r="AI116" s="100"/>
      <c r="AJ116" s="101"/>
      <c r="AK116" s="100"/>
      <c r="AL116" s="100"/>
      <c r="AM116" s="100"/>
    </row>
    <row r="117" spans="2:39" ht="67.5" customHeight="1">
      <c r="B117" s="199" t="s">
        <v>212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00"/>
      <c r="P117" s="101"/>
      <c r="Q117" s="100"/>
      <c r="R117" s="100"/>
      <c r="S117" s="100"/>
      <c r="T117" s="100"/>
      <c r="U117" s="101"/>
      <c r="V117" s="100"/>
      <c r="W117" s="100"/>
      <c r="X117" s="100"/>
      <c r="Y117" s="100"/>
      <c r="Z117" s="101"/>
      <c r="AA117" s="100"/>
      <c r="AB117" s="100"/>
      <c r="AC117" s="100"/>
      <c r="AD117" s="100"/>
      <c r="AE117" s="101"/>
      <c r="AF117" s="100"/>
      <c r="AG117" s="100"/>
      <c r="AH117" s="100"/>
      <c r="AI117" s="100"/>
      <c r="AJ117" s="101"/>
      <c r="AK117" s="100"/>
      <c r="AL117" s="100"/>
      <c r="AM117" s="100"/>
    </row>
    <row r="118" ht="24.75" customHeight="1"/>
    <row r="123" ht="20.25" customHeight="1"/>
    <row r="124" ht="115.5" customHeight="1"/>
  </sheetData>
  <sheetProtection/>
  <mergeCells count="68">
    <mergeCell ref="AM8:AM10"/>
    <mergeCell ref="AA5:AM5"/>
    <mergeCell ref="Q9:U9"/>
    <mergeCell ref="L9:P9"/>
    <mergeCell ref="AF9:AJ9"/>
    <mergeCell ref="AL8:AL10"/>
    <mergeCell ref="V9:Z9"/>
    <mergeCell ref="AF102:AI102"/>
    <mergeCell ref="A71:B71"/>
    <mergeCell ref="A107:AK107"/>
    <mergeCell ref="A108:AH108"/>
    <mergeCell ref="A109:AD109"/>
    <mergeCell ref="AH2:AK2"/>
    <mergeCell ref="G9:K9"/>
    <mergeCell ref="AA8:AJ8"/>
    <mergeCell ref="AA9:AE9"/>
    <mergeCell ref="A8:A10"/>
    <mergeCell ref="B8:B10"/>
    <mergeCell ref="A66:B66"/>
    <mergeCell ref="L103:O103"/>
    <mergeCell ref="G103:J103"/>
    <mergeCell ref="P15:P16"/>
    <mergeCell ref="E15:E16"/>
    <mergeCell ref="A23:B23"/>
    <mergeCell ref="G8:P8"/>
    <mergeCell ref="Q8:Z8"/>
    <mergeCell ref="AK8:AK10"/>
    <mergeCell ref="A43:B43"/>
    <mergeCell ref="A106:F106"/>
    <mergeCell ref="Q104:T104"/>
    <mergeCell ref="L102:O102"/>
    <mergeCell ref="Q103:T103"/>
    <mergeCell ref="V104:Y104"/>
    <mergeCell ref="C8:C10"/>
    <mergeCell ref="G102:J102"/>
    <mergeCell ref="A98:B98"/>
    <mergeCell ref="A101:B101"/>
    <mergeCell ref="K15:K16"/>
    <mergeCell ref="AA4:AM4"/>
    <mergeCell ref="L105:O105"/>
    <mergeCell ref="AM15:AM16"/>
    <mergeCell ref="G104:J104"/>
    <mergeCell ref="AF104:AI104"/>
    <mergeCell ref="D8:F9"/>
    <mergeCell ref="G7:AM7"/>
    <mergeCell ref="V103:Y103"/>
    <mergeCell ref="L104:O104"/>
    <mergeCell ref="AA104:AD104"/>
    <mergeCell ref="A1:AM1"/>
    <mergeCell ref="Q102:T102"/>
    <mergeCell ref="V102:Y102"/>
    <mergeCell ref="AA102:AD102"/>
    <mergeCell ref="AF103:AI103"/>
    <mergeCell ref="AA103:AD103"/>
    <mergeCell ref="O111:U111"/>
    <mergeCell ref="O112:U112"/>
    <mergeCell ref="D112:N112"/>
    <mergeCell ref="D113:N113"/>
    <mergeCell ref="A112:B112"/>
    <mergeCell ref="D111:N111"/>
    <mergeCell ref="A111:B111"/>
    <mergeCell ref="B117:N117"/>
    <mergeCell ref="A115:B115"/>
    <mergeCell ref="D114:M115"/>
    <mergeCell ref="G105:K105"/>
    <mergeCell ref="A113:B113"/>
    <mergeCell ref="A114:B114"/>
    <mergeCell ref="A110:L110"/>
  </mergeCells>
  <printOptions/>
  <pageMargins left="0.25" right="0.25" top="0.75" bottom="0.75" header="0.3" footer="0.3"/>
  <pageSetup fitToHeight="4" fitToWidth="1" horizontalDpi="600" verticalDpi="600" orientation="landscape" paperSize="9" scale="64" r:id="rId3"/>
  <headerFooter>
    <oddFooter>&amp;L&amp;"Helvetica,Regular"&amp;12&amp;K000000	&amp;P</oddFooter>
  </headerFooter>
  <rowBreaks count="1" manualBreakCount="1">
    <brk id="41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Wojteczek</dc:creator>
  <cp:keywords/>
  <dc:description/>
  <cp:lastModifiedBy>Beata Niebudek</cp:lastModifiedBy>
  <cp:lastPrinted>2019-08-30T06:30:35Z</cp:lastPrinted>
  <dcterms:created xsi:type="dcterms:W3CDTF">2015-06-08T11:35:01Z</dcterms:created>
  <dcterms:modified xsi:type="dcterms:W3CDTF">2020-03-03T11:19:00Z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