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015" windowHeight="9435" activeTab="0"/>
  </bookViews>
  <sheets>
    <sheet name="Plan I stopnia niestacjonarne " sheetId="1" r:id="rId1"/>
  </sheets>
  <definedNames>
    <definedName name="_xlnm.Print_Area" localSheetId="0">'Plan I stopnia niestacjonarne '!$A$1:$AD$88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7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usunąć egzamin w karcie przedmiotu</t>
        </r>
      </text>
    </comment>
  </commentList>
</comments>
</file>

<file path=xl/sharedStrings.xml><?xml version="1.0" encoding="utf-8"?>
<sst xmlns="http://schemas.openxmlformats.org/spreadsheetml/2006/main" count="191" uniqueCount="165">
  <si>
    <t>Rodzaj zajęć:</t>
  </si>
  <si>
    <t>I</t>
  </si>
  <si>
    <t>W/WS</t>
  </si>
  <si>
    <t>II</t>
  </si>
  <si>
    <t>III</t>
  </si>
  <si>
    <t>PW/PE/KZ</t>
  </si>
  <si>
    <t>Rozkład godzin</t>
  </si>
  <si>
    <t>Lp.</t>
  </si>
  <si>
    <t>Przedmiot</t>
  </si>
  <si>
    <t>forma zal. po semestrze *</t>
  </si>
  <si>
    <t>I rok</t>
  </si>
  <si>
    <t>II rok</t>
  </si>
  <si>
    <t>Razem godz.</t>
  </si>
  <si>
    <t>Całkowity nakład pracy studenta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</si>
  <si>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</si>
  <si>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</si>
  <si>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</si>
  <si>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</si>
  <si>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</si>
  <si>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</si>
  <si>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</si>
  <si>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</si>
  <si>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ECTS</t>
  </si>
  <si>
    <t>MODUŁ OGÓLNOUCZELNIANY</t>
  </si>
  <si>
    <t>razem</t>
  </si>
  <si>
    <t>MODUŁ PODSTAWOWY</t>
  </si>
  <si>
    <t>MODUŁ KIERUNKOWY</t>
  </si>
  <si>
    <t>Moduły razem</t>
  </si>
  <si>
    <t>Legenda:</t>
  </si>
  <si>
    <t>W - wykład</t>
  </si>
  <si>
    <t>I, II - godziny kontaktowe</t>
  </si>
  <si>
    <t>WS - wykład specjalnościowy</t>
  </si>
  <si>
    <t>III - godziny niekontaktowe</t>
  </si>
  <si>
    <t>C - ćwiczenia</t>
  </si>
  <si>
    <t>S - semianrium wynikające z planu studiów</t>
  </si>
  <si>
    <t>*</t>
  </si>
  <si>
    <t>kod</t>
  </si>
  <si>
    <t xml:space="preserve">I  </t>
  </si>
  <si>
    <t>Godziny ogółem</t>
  </si>
  <si>
    <t>Godzimu kontaktowe</t>
  </si>
  <si>
    <t>Godziny niekontaktowe</t>
  </si>
  <si>
    <t>Lektorat języka obcego</t>
  </si>
  <si>
    <t>Psychologia ogólna z elementami psychologii klinicznej</t>
  </si>
  <si>
    <t>Socjologia</t>
  </si>
  <si>
    <t xml:space="preserve">Pedagogika </t>
  </si>
  <si>
    <t>Endokrynologia</t>
  </si>
  <si>
    <t>Toksykologia</t>
  </si>
  <si>
    <t>Onkologia skóry</t>
  </si>
  <si>
    <t>Fizykoterapia</t>
  </si>
  <si>
    <t>Wybrane zagadnienia z psychiatrii</t>
  </si>
  <si>
    <t>Wybrane zagadnienbia z prawa</t>
  </si>
  <si>
    <t>Dermokosmetyki</t>
  </si>
  <si>
    <t>Dietetyka</t>
  </si>
  <si>
    <t>Dydaktyka</t>
  </si>
  <si>
    <t>Epidemiologia</t>
  </si>
  <si>
    <t>Statystyka</t>
  </si>
  <si>
    <t>Kosmetologia pielęgnacyjna</t>
  </si>
  <si>
    <t>Kosmetologia upiększająca</t>
  </si>
  <si>
    <t>Kosmetologia lecznicza</t>
  </si>
  <si>
    <t>Kosmetologia estetyczna</t>
  </si>
  <si>
    <t xml:space="preserve">Medycyna estetyczna </t>
  </si>
  <si>
    <t>Chirurgia plastyczna</t>
  </si>
  <si>
    <t>Nanotechnologia w kosmetologii</t>
  </si>
  <si>
    <t xml:space="preserve">Podologia </t>
  </si>
  <si>
    <t>Innowacyjne produkty kosmetyczne</t>
  </si>
  <si>
    <t>Nowoczesne technologie w kosmetologii</t>
  </si>
  <si>
    <t xml:space="preserve">Metodyka badań naukowych </t>
  </si>
  <si>
    <t>Suplementy diety w kosmetologii</t>
  </si>
  <si>
    <t>Epidemiologia chorób cywilizacyjnych</t>
  </si>
  <si>
    <t>Związki biologicznie czynne w zwalczaniu rodników</t>
  </si>
  <si>
    <t>Rośliny egzotyczne w kosmetologii</t>
  </si>
  <si>
    <t>Choroby przenoszone drogą krwi</t>
  </si>
  <si>
    <t>Rozwój kosmetologii na przestrzeni wieków</t>
  </si>
  <si>
    <t>Autoprezentacja</t>
  </si>
  <si>
    <t>Receptura praeparatów kosmetycznych</t>
  </si>
  <si>
    <t>Wybrane choroby XXI wieku</t>
  </si>
  <si>
    <t>1012-7KOS-A01-L</t>
  </si>
  <si>
    <t>1012-7KOS-A02-POZEPK</t>
  </si>
  <si>
    <t>1012-7KOS-A03-S</t>
  </si>
  <si>
    <t>1012-7KOS-A04-P</t>
  </si>
  <si>
    <t>1012-7KOS-A05-C</t>
  </si>
  <si>
    <t>1012-7KOS-B06-C</t>
  </si>
  <si>
    <t>1012-7KOS-B07-E</t>
  </si>
  <si>
    <t>1012-7KOS-B08-T</t>
  </si>
  <si>
    <t>1012-7KOS-B10-OS</t>
  </si>
  <si>
    <t>1012-7KOS-B11-F</t>
  </si>
  <si>
    <t>1012-7KOS-B12-WZZP</t>
  </si>
  <si>
    <t>1012-7KOS-B13-WZZP</t>
  </si>
  <si>
    <t>1012-7KOS-B15-D</t>
  </si>
  <si>
    <t>1012-7KOS-B16-BS</t>
  </si>
  <si>
    <t>1012-7KOS-B17-D</t>
  </si>
  <si>
    <t>1012-7KOS-B18-E</t>
  </si>
  <si>
    <t>1012-7KOS-B19-S</t>
  </si>
  <si>
    <t>1012-7KOS-C20-RPK</t>
  </si>
  <si>
    <t>1012-7KOS-C21-KP</t>
  </si>
  <si>
    <t>1012-7KOS-C22-KU</t>
  </si>
  <si>
    <t>1012-7KOS-C23-KL</t>
  </si>
  <si>
    <t>1012-7KOS-C24-KE</t>
  </si>
  <si>
    <t>1012-7KOS-C25-ME</t>
  </si>
  <si>
    <t>1012-7KOS-C26-CHP</t>
  </si>
  <si>
    <t>1012-7KOS-C28-NWK</t>
  </si>
  <si>
    <t>1012-7KOS-C29-P</t>
  </si>
  <si>
    <t>1012-7KOS-C30-IPK</t>
  </si>
  <si>
    <t>1012-7KOS-C31-NTWK</t>
  </si>
  <si>
    <t>1012-7KOS-E32-MBN</t>
  </si>
  <si>
    <t>1012-7KOS-E33-SD</t>
  </si>
  <si>
    <t>1012-7KOS-E34-PZ</t>
  </si>
  <si>
    <t>Profilaktyka zakażeń</t>
  </si>
  <si>
    <t>1012-7KOS-F37-PZ</t>
  </si>
  <si>
    <t>1012-7KOS-F38-ECHC</t>
  </si>
  <si>
    <t>1012-7KOS-F39-ZBCWZR</t>
  </si>
  <si>
    <r>
      <rPr>
        <sz val="12"/>
        <rFont val="Calibri"/>
        <family val="2"/>
      </rPr>
      <t>Kierunek:</t>
    </r>
    <r>
      <rPr>
        <b/>
        <sz val="12"/>
        <rFont val="Calibri"/>
        <family val="2"/>
      </rPr>
      <t xml:space="preserve"> Kosmetologia </t>
    </r>
  </si>
  <si>
    <t>Antyoksydanty w kosmetologii</t>
  </si>
  <si>
    <t xml:space="preserve">Fitokosmetyki </t>
  </si>
  <si>
    <t>Rośliny przeciwstarzeniowe</t>
  </si>
  <si>
    <t>Nadzór sanitarno-epidemiologiczny</t>
  </si>
  <si>
    <t>Bezpieczeństwo-sanitarno epidemiologicznew kosmetologii</t>
  </si>
  <si>
    <t>Trychologia</t>
  </si>
  <si>
    <t>Pielęgniacja włosów</t>
  </si>
  <si>
    <t>1012-7KOS-F40-T</t>
  </si>
  <si>
    <t>1012-7KOS-F41-HK</t>
  </si>
  <si>
    <t>MODUŁ SPECJALNOŚCIOWY</t>
  </si>
  <si>
    <t xml:space="preserve">                         razem</t>
  </si>
  <si>
    <t>MODUŁFAKULTATYWNY II*</t>
  </si>
  <si>
    <t>MODUŁ  FAKULTATYWNY I*</t>
  </si>
  <si>
    <t>Seminarium dyplomowe*</t>
  </si>
  <si>
    <t>Praktyki zawodowe*</t>
  </si>
  <si>
    <t>Chemia surowców kosmetycznych</t>
  </si>
  <si>
    <t>Coauching</t>
  </si>
  <si>
    <t>1012-7KOS-A05-A</t>
  </si>
  <si>
    <t>Przedmioty wsparcia studentow w procesie uczenia się:*</t>
  </si>
  <si>
    <t xml:space="preserve">                     razem</t>
  </si>
  <si>
    <t>przedmioty do wyboru ( 36 ECTS)</t>
  </si>
  <si>
    <t>1012-7KOS-F42-REWK</t>
  </si>
  <si>
    <t>1012-7KOS-F44-CHPDK</t>
  </si>
  <si>
    <t>1012-7KOS-F46-AWK</t>
  </si>
  <si>
    <t>1012-7KOS-F47-PW</t>
  </si>
  <si>
    <t>1012-7KOS-F48-RKNPW</t>
  </si>
  <si>
    <t>MODUŁ DYPLOMOWY</t>
  </si>
  <si>
    <t>1,2</t>
  </si>
  <si>
    <t>3,4</t>
  </si>
  <si>
    <t>1,2,3,4</t>
  </si>
  <si>
    <t>Biologia starzenia</t>
  </si>
  <si>
    <t>Historia kosmetologii</t>
  </si>
  <si>
    <t>Wydział Lekarski i Nauk o Zdrowiu</t>
  </si>
  <si>
    <t>Rok akademicki 2018/2019</t>
  </si>
  <si>
    <t>C/J/L/PZ/S</t>
  </si>
  <si>
    <t>PZ -ćwiczenia praktyczne, praktyki zawodowe</t>
  </si>
  <si>
    <t>J- grupa językowa</t>
  </si>
  <si>
    <t>L - Laboratorium</t>
  </si>
  <si>
    <t>Zo-zaliczenie z oceną</t>
  </si>
  <si>
    <t>Z-zaliczenie</t>
  </si>
  <si>
    <t>E - egzamin</t>
  </si>
  <si>
    <t>PLAN STUDIÓW NIESTACJONARNYCH DRUGIEGO STOPNIA                                                                                                                                                                profil kształcenia- praktyczny</t>
  </si>
  <si>
    <t>Obowiązujący od roku akademickiego 2018/2019</t>
  </si>
  <si>
    <t>1012-7KOS-B09-F</t>
  </si>
  <si>
    <t>1012-7KOS-B14-D</t>
  </si>
  <si>
    <t>1012-7KOS-C27-SD</t>
  </si>
  <si>
    <t>1012-7KOS-F35-RP</t>
  </si>
  <si>
    <t>1012-7KOS-F36-NSE</t>
  </si>
  <si>
    <t>1012-7KOS-F43-BSEK</t>
  </si>
  <si>
    <t>1012-7KOS-F45-WCHXXIW</t>
  </si>
  <si>
    <t>zajecia prowadzone w laboratoriach:
(poz.20;21;22;23;24;29)</t>
  </si>
  <si>
    <t xml:space="preserve"> zajecia prowadzone w formie ćwiczeń:
(poz.2;4;6;7;8;9;10;11;14;15;17;18;19;31;32;36;37;38;40;43;44;45;47)</t>
  </si>
  <si>
    <t>praktyki zawodowe-poz.34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</si>
</sst>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71">
    <font>
      <sz val="12"/>
      <color indexed="8"/>
      <name val="Verdana"/>
      <family val="0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b/>
      <sz val="12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i/>
      <sz val="9"/>
      <name val="Times New Roman"/>
      <family val="1"/>
    </font>
    <font>
      <sz val="11"/>
      <color indexed="17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53"/>
      <name val="Calibri"/>
      <family val="2"/>
    </font>
    <font>
      <sz val="11"/>
      <color indexed="53"/>
      <name val="Calibri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26"/>
      <name val="Calibri"/>
      <family val="2"/>
    </font>
    <font>
      <sz val="11"/>
      <color indexed="17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u val="single"/>
      <sz val="12"/>
      <color indexed="39"/>
      <name val="Verdana"/>
      <family val="2"/>
    </font>
    <font>
      <sz val="11"/>
      <color indexed="15"/>
      <name val="Czcionka tekstu podstawowego"/>
      <family val="2"/>
    </font>
    <font>
      <b/>
      <sz val="11"/>
      <color indexed="17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15"/>
      <name val="Czcionka tekstu podstawowego"/>
      <family val="2"/>
    </font>
    <font>
      <u val="single"/>
      <sz val="12"/>
      <color indexed="33"/>
      <name val="Verdan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3"/>
      <name val="Helvetica"/>
      <family val="2"/>
    </font>
    <font>
      <sz val="11"/>
      <color indexed="36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Verdana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Verdana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Helvetica"/>
      <family val="2"/>
    </font>
    <font>
      <sz val="11"/>
      <color rgb="FF9C0006"/>
      <name val="Czcionka tekstu podstawowego"/>
      <family val="2"/>
    </font>
    <font>
      <b/>
      <sz val="8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6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 wrapText="1"/>
    </xf>
    <xf numFmtId="0" fontId="11" fillId="36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1" fontId="8" fillId="37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left" vertical="center" wrapText="1"/>
    </xf>
    <xf numFmtId="1" fontId="25" fillId="0" borderId="12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Alignment="1">
      <alignment/>
    </xf>
    <xf numFmtId="1" fontId="12" fillId="0" borderId="13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8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11" fillId="0" borderId="16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wrapText="1"/>
    </xf>
    <xf numFmtId="1" fontId="27" fillId="0" borderId="12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/>
    </xf>
    <xf numFmtId="0" fontId="3" fillId="42" borderId="0" xfId="0" applyNumberFormat="1" applyFont="1" applyFill="1" applyAlignment="1">
      <alignment/>
    </xf>
    <xf numFmtId="0" fontId="9" fillId="21" borderId="10" xfId="0" applyNumberFormat="1" applyFont="1" applyFill="1" applyBorder="1" applyAlignment="1">
      <alignment horizontal="center" vertical="center"/>
    </xf>
    <xf numFmtId="0" fontId="24" fillId="21" borderId="10" xfId="0" applyNumberFormat="1" applyFont="1" applyFill="1" applyBorder="1" applyAlignment="1">
      <alignment horizontal="left" vertical="center" wrapText="1"/>
    </xf>
    <xf numFmtId="1" fontId="7" fillId="21" borderId="10" xfId="0" applyNumberFormat="1" applyFont="1" applyFill="1" applyBorder="1" applyAlignment="1">
      <alignment horizontal="center" vertical="center" wrapText="1"/>
    </xf>
    <xf numFmtId="0" fontId="7" fillId="21" borderId="10" xfId="0" applyNumberFormat="1" applyFont="1" applyFill="1" applyBorder="1" applyAlignment="1">
      <alignment horizontal="center" vertical="center" wrapText="1"/>
    </xf>
    <xf numFmtId="1" fontId="8" fillId="21" borderId="10" xfId="0" applyNumberFormat="1" applyFont="1" applyFill="1" applyBorder="1" applyAlignment="1">
      <alignment horizontal="center" vertical="center" wrapText="1"/>
    </xf>
    <xf numFmtId="0" fontId="8" fillId="21" borderId="10" xfId="0" applyNumberFormat="1" applyFont="1" applyFill="1" applyBorder="1" applyAlignment="1">
      <alignment horizontal="center" vertical="center" wrapText="1"/>
    </xf>
    <xf numFmtId="0" fontId="3" fillId="21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/>
    </xf>
    <xf numFmtId="0" fontId="11" fillId="36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1" fontId="3" fillId="0" borderId="22" xfId="0" applyNumberFormat="1" applyFont="1" applyBorder="1" applyAlignment="1">
      <alignment vertical="center"/>
    </xf>
    <xf numFmtId="0" fontId="12" fillId="43" borderId="23" xfId="0" applyNumberFormat="1" applyFont="1" applyFill="1" applyBorder="1" applyAlignment="1">
      <alignment vertical="center"/>
    </xf>
    <xf numFmtId="1" fontId="3" fillId="43" borderId="24" xfId="0" applyNumberFormat="1" applyFont="1" applyFill="1" applyBorder="1" applyAlignment="1">
      <alignment vertical="center"/>
    </xf>
    <xf numFmtId="1" fontId="3" fillId="43" borderId="25" xfId="0" applyNumberFormat="1" applyFont="1" applyFill="1" applyBorder="1" applyAlignment="1">
      <alignment vertical="center"/>
    </xf>
    <xf numFmtId="0" fontId="12" fillId="43" borderId="26" xfId="0" applyNumberFormat="1" applyFont="1" applyFill="1" applyBorder="1" applyAlignment="1">
      <alignment vertical="center"/>
    </xf>
    <xf numFmtId="1" fontId="3" fillId="43" borderId="27" xfId="0" applyNumberFormat="1" applyFont="1" applyFill="1" applyBorder="1" applyAlignment="1">
      <alignment vertical="center"/>
    </xf>
    <xf numFmtId="1" fontId="3" fillId="43" borderId="13" xfId="0" applyNumberFormat="1" applyFont="1" applyFill="1" applyBorder="1" applyAlignment="1">
      <alignment vertical="center"/>
    </xf>
    <xf numFmtId="0" fontId="19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0" fontId="7" fillId="38" borderId="29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44" borderId="19" xfId="0" applyNumberFormat="1" applyFont="1" applyFill="1" applyBorder="1" applyAlignment="1">
      <alignment horizontal="center" vertical="center" wrapText="1"/>
    </xf>
    <xf numFmtId="1" fontId="7" fillId="34" borderId="19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0" fontId="12" fillId="21" borderId="0" xfId="0" applyNumberFormat="1" applyFont="1" applyFill="1" applyAlignment="1">
      <alignment/>
    </xf>
    <xf numFmtId="1" fontId="8" fillId="34" borderId="19" xfId="0" applyNumberFormat="1" applyFont="1" applyFill="1" applyBorder="1" applyAlignment="1">
      <alignment horizontal="center" vertical="center" wrapText="1"/>
    </xf>
    <xf numFmtId="0" fontId="9" fillId="45" borderId="10" xfId="0" applyNumberFormat="1" applyFont="1" applyFill="1" applyBorder="1" applyAlignment="1">
      <alignment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1" fontId="22" fillId="21" borderId="10" xfId="0" applyNumberFormat="1" applyFont="1" applyFill="1" applyBorder="1" applyAlignment="1">
      <alignment horizontal="center" vertical="center" wrapText="1"/>
    </xf>
    <xf numFmtId="1" fontId="12" fillId="21" borderId="10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left" vertical="center" wrapText="1"/>
    </xf>
    <xf numFmtId="1" fontId="22" fillId="21" borderId="19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7" fillId="33" borderId="28" xfId="0" applyNumberFormat="1" applyFont="1" applyFill="1" applyBorder="1" applyAlignment="1">
      <alignment horizontal="center" vertical="center" wrapText="1"/>
    </xf>
    <xf numFmtId="1" fontId="8" fillId="33" borderId="28" xfId="0" applyNumberFormat="1" applyFont="1" applyFill="1" applyBorder="1" applyAlignment="1">
      <alignment horizontal="center" vertical="center" wrapText="1"/>
    </xf>
    <xf numFmtId="1" fontId="7" fillId="34" borderId="28" xfId="0" applyNumberFormat="1" applyFont="1" applyFill="1" applyBorder="1" applyAlignment="1">
      <alignment horizontal="center" vertical="center" wrapText="1"/>
    </xf>
    <xf numFmtId="1" fontId="8" fillId="34" borderId="28" xfId="0" applyNumberFormat="1" applyFont="1" applyFill="1" applyBorder="1" applyAlignment="1">
      <alignment horizontal="center" vertical="center" wrapText="1"/>
    </xf>
    <xf numFmtId="1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NumberFormat="1" applyFont="1" applyFill="1" applyBorder="1" applyAlignment="1">
      <alignment horizontal="center" vertical="center" wrapText="1"/>
    </xf>
    <xf numFmtId="0" fontId="8" fillId="35" borderId="28" xfId="0" applyNumberFormat="1" applyFont="1" applyFill="1" applyBorder="1" applyAlignment="1">
      <alignment horizontal="center" vertical="center" wrapText="1"/>
    </xf>
    <xf numFmtId="1" fontId="7" fillId="36" borderId="28" xfId="0" applyNumberFormat="1" applyFont="1" applyFill="1" applyBorder="1" applyAlignment="1">
      <alignment horizontal="center" vertical="center" wrapText="1"/>
    </xf>
    <xf numFmtId="0" fontId="7" fillId="36" borderId="28" xfId="0" applyNumberFormat="1" applyFont="1" applyFill="1" applyBorder="1" applyAlignment="1">
      <alignment horizontal="center" vertical="center" wrapText="1"/>
    </xf>
    <xf numFmtId="0" fontId="8" fillId="36" borderId="28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1" fontId="12" fillId="21" borderId="19" xfId="0" applyNumberFormat="1" applyFont="1" applyFill="1" applyBorder="1" applyAlignment="1">
      <alignment horizontal="center" vertical="center" wrapText="1"/>
    </xf>
    <xf numFmtId="0" fontId="12" fillId="21" borderId="19" xfId="0" applyNumberFormat="1" applyFont="1" applyFill="1" applyBorder="1" applyAlignment="1">
      <alignment horizontal="center" vertical="center" wrapText="1"/>
    </xf>
    <xf numFmtId="0" fontId="3" fillId="21" borderId="19" xfId="0" applyNumberFormat="1" applyFont="1" applyFill="1" applyBorder="1" applyAlignment="1">
      <alignment/>
    </xf>
    <xf numFmtId="0" fontId="12" fillId="21" borderId="19" xfId="0" applyNumberFormat="1" applyFont="1" applyFill="1" applyBorder="1" applyAlignment="1">
      <alignment horizontal="center" vertical="center"/>
    </xf>
    <xf numFmtId="1" fontId="12" fillId="21" borderId="19" xfId="0" applyNumberFormat="1" applyFont="1" applyFill="1" applyBorder="1" applyAlignment="1">
      <alignment horizontal="center" vertical="center"/>
    </xf>
    <xf numFmtId="1" fontId="12" fillId="21" borderId="30" xfId="0" applyNumberFormat="1" applyFont="1" applyFill="1" applyBorder="1" applyAlignment="1">
      <alignment horizontal="center" vertical="center" wrapText="1"/>
    </xf>
    <xf numFmtId="0" fontId="12" fillId="21" borderId="30" xfId="0" applyNumberFormat="1" applyFont="1" applyFill="1" applyBorder="1" applyAlignment="1">
      <alignment horizontal="center" vertical="center" wrapText="1"/>
    </xf>
    <xf numFmtId="0" fontId="12" fillId="46" borderId="31" xfId="0" applyNumberFormat="1" applyFont="1" applyFill="1" applyBorder="1" applyAlignment="1">
      <alignment vertical="center"/>
    </xf>
    <xf numFmtId="1" fontId="3" fillId="46" borderId="32" xfId="0" applyNumberFormat="1" applyFont="1" applyFill="1" applyBorder="1" applyAlignment="1">
      <alignment vertical="center"/>
    </xf>
    <xf numFmtId="1" fontId="3" fillId="46" borderId="33" xfId="0" applyNumberFormat="1" applyFont="1" applyFill="1" applyBorder="1" applyAlignment="1">
      <alignment vertical="center"/>
    </xf>
    <xf numFmtId="0" fontId="3" fillId="46" borderId="0" xfId="0" applyNumberFormat="1" applyFont="1" applyFill="1" applyAlignment="1">
      <alignment/>
    </xf>
    <xf numFmtId="1" fontId="12" fillId="43" borderId="27" xfId="0" applyNumberFormat="1" applyFont="1" applyFill="1" applyBorder="1" applyAlignment="1">
      <alignment vertical="center"/>
    </xf>
    <xf numFmtId="0" fontId="12" fillId="21" borderId="10" xfId="0" applyNumberFormat="1" applyFont="1" applyFill="1" applyBorder="1" applyAlignment="1">
      <alignment vertical="center" wrapText="1"/>
    </xf>
    <xf numFmtId="0" fontId="3" fillId="21" borderId="12" xfId="0" applyNumberFormat="1" applyFont="1" applyFill="1" applyBorder="1" applyAlignment="1">
      <alignment horizontal="right" vertical="center" wrapText="1"/>
    </xf>
    <xf numFmtId="1" fontId="22" fillId="21" borderId="3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left" vertical="center" wrapText="1"/>
    </xf>
    <xf numFmtId="0" fontId="30" fillId="0" borderId="26" xfId="0" applyNumberFormat="1" applyFont="1" applyBorder="1" applyAlignment="1">
      <alignment horizontal="left" vertical="center" wrapText="1"/>
    </xf>
    <xf numFmtId="0" fontId="30" fillId="0" borderId="19" xfId="0" applyNumberFormat="1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31" fillId="0" borderId="14" xfId="0" applyNumberFormat="1" applyFont="1" applyBorder="1" applyAlignment="1">
      <alignment vertical="center" wrapText="1"/>
    </xf>
    <xf numFmtId="0" fontId="29" fillId="0" borderId="19" xfId="0" applyFont="1" applyBorder="1" applyAlignment="1">
      <alignment vertical="center"/>
    </xf>
    <xf numFmtId="1" fontId="8" fillId="21" borderId="12" xfId="0" applyNumberFormat="1" applyFont="1" applyFill="1" applyBorder="1" applyAlignment="1">
      <alignment horizontal="left"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0" fontId="9" fillId="46" borderId="10" xfId="0" applyNumberFormat="1" applyFont="1" applyFill="1" applyBorder="1" applyAlignment="1">
      <alignment horizontal="center" vertical="center"/>
    </xf>
    <xf numFmtId="0" fontId="12" fillId="46" borderId="10" xfId="0" applyNumberFormat="1" applyFont="1" applyFill="1" applyBorder="1" applyAlignment="1">
      <alignment vertical="center" wrapText="1"/>
    </xf>
    <xf numFmtId="0" fontId="24" fillId="46" borderId="10" xfId="0" applyNumberFormat="1" applyFont="1" applyFill="1" applyBorder="1" applyAlignment="1">
      <alignment horizontal="left" vertical="center" wrapText="1"/>
    </xf>
    <xf numFmtId="1" fontId="7" fillId="46" borderId="10" xfId="0" applyNumberFormat="1" applyFont="1" applyFill="1" applyBorder="1" applyAlignment="1">
      <alignment horizontal="center" vertical="center" wrapText="1"/>
    </xf>
    <xf numFmtId="0" fontId="7" fillId="46" borderId="10" xfId="0" applyNumberFormat="1" applyFont="1" applyFill="1" applyBorder="1" applyAlignment="1">
      <alignment horizontal="center" vertical="center" wrapText="1"/>
    </xf>
    <xf numFmtId="1" fontId="8" fillId="46" borderId="10" xfId="0" applyNumberFormat="1" applyFont="1" applyFill="1" applyBorder="1" applyAlignment="1">
      <alignment horizontal="center" vertical="center" wrapText="1"/>
    </xf>
    <xf numFmtId="0" fontId="8" fillId="46" borderId="10" xfId="0" applyNumberFormat="1" applyFont="1" applyFill="1" applyBorder="1" applyAlignment="1">
      <alignment horizontal="center" vertical="center" wrapText="1"/>
    </xf>
    <xf numFmtId="0" fontId="12" fillId="46" borderId="0" xfId="0" applyNumberFormat="1" applyFont="1" applyFill="1" applyAlignment="1">
      <alignment/>
    </xf>
    <xf numFmtId="1" fontId="12" fillId="0" borderId="12" xfId="0" applyNumberFormat="1" applyFont="1" applyFill="1" applyBorder="1" applyAlignment="1">
      <alignment horizontal="left" vertical="center" wrapText="1"/>
    </xf>
    <xf numFmtId="0" fontId="29" fillId="0" borderId="35" xfId="0" applyFont="1" applyBorder="1" applyAlignment="1">
      <alignment vertical="center" wrapText="1"/>
    </xf>
    <xf numFmtId="0" fontId="30" fillId="0" borderId="36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12" fillId="43" borderId="0" xfId="0" applyNumberFormat="1" applyFont="1" applyFill="1" applyBorder="1" applyAlignment="1">
      <alignment horizontal="center" vertical="center" wrapText="1"/>
    </xf>
    <xf numFmtId="0" fontId="23" fillId="47" borderId="15" xfId="0" applyNumberFormat="1" applyFont="1" applyFill="1" applyBorder="1" applyAlignment="1">
      <alignment horizontal="right" vertical="center" wrapText="1"/>
    </xf>
    <xf numFmtId="0" fontId="2" fillId="47" borderId="15" xfId="0" applyNumberFormat="1" applyFont="1" applyFill="1" applyBorder="1" applyAlignment="1">
      <alignment horizontal="center" vertical="center" wrapText="1"/>
    </xf>
    <xf numFmtId="0" fontId="11" fillId="48" borderId="15" xfId="0" applyNumberFormat="1" applyFont="1" applyFill="1" applyBorder="1" applyAlignment="1">
      <alignment horizontal="center" vertical="center" wrapText="1"/>
    </xf>
    <xf numFmtId="0" fontId="2" fillId="48" borderId="15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2" fillId="9" borderId="15" xfId="0" applyNumberFormat="1" applyFont="1" applyFill="1" applyBorder="1" applyAlignment="1">
      <alignment horizontal="center" vertical="center" wrapText="1"/>
    </xf>
    <xf numFmtId="1" fontId="12" fillId="43" borderId="27" xfId="0" applyNumberFormat="1" applyFont="1" applyFill="1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5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1" fontId="12" fillId="0" borderId="42" xfId="0" applyNumberFormat="1" applyFont="1" applyBorder="1" applyAlignment="1">
      <alignment horizontal="center" vertical="center" wrapText="1"/>
    </xf>
    <xf numFmtId="0" fontId="12" fillId="21" borderId="43" xfId="0" applyNumberFormat="1" applyFont="1" applyFill="1" applyBorder="1" applyAlignment="1">
      <alignment horizontal="center" vertical="center"/>
    </xf>
    <xf numFmtId="1" fontId="12" fillId="21" borderId="44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1" fontId="19" fillId="0" borderId="0" xfId="0" applyNumberFormat="1" applyFont="1" applyBorder="1" applyAlignment="1">
      <alignment horizontal="left" vertical="center" wrapText="1"/>
    </xf>
    <xf numFmtId="1" fontId="8" fillId="36" borderId="35" xfId="0" applyNumberFormat="1" applyFont="1" applyFill="1" applyBorder="1" applyAlignment="1">
      <alignment horizontal="center" vertical="center" wrapText="1"/>
    </xf>
    <xf numFmtId="1" fontId="8" fillId="36" borderId="45" xfId="0" applyNumberFormat="1" applyFont="1" applyFill="1" applyBorder="1" applyAlignment="1">
      <alignment horizontal="center" vertical="center" wrapText="1"/>
    </xf>
    <xf numFmtId="1" fontId="8" fillId="36" borderId="46" xfId="0" applyNumberFormat="1" applyFont="1" applyFill="1" applyBorder="1" applyAlignment="1">
      <alignment horizontal="center" vertical="center" wrapText="1"/>
    </xf>
    <xf numFmtId="1" fontId="8" fillId="36" borderId="47" xfId="0" applyNumberFormat="1" applyFont="1" applyFill="1" applyBorder="1" applyAlignment="1">
      <alignment horizontal="center" vertical="center" wrapText="1"/>
    </xf>
    <xf numFmtId="1" fontId="8" fillId="36" borderId="48" xfId="0" applyNumberFormat="1" applyFont="1" applyFill="1" applyBorder="1" applyAlignment="1">
      <alignment horizontal="center" vertical="center" wrapText="1"/>
    </xf>
    <xf numFmtId="1" fontId="8" fillId="36" borderId="49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" fontId="8" fillId="36" borderId="50" xfId="0" applyNumberFormat="1" applyFont="1" applyFill="1" applyBorder="1" applyAlignment="1">
      <alignment horizontal="center" vertical="center" wrapText="1"/>
    </xf>
    <xf numFmtId="1" fontId="8" fillId="36" borderId="34" xfId="0" applyNumberFormat="1" applyFont="1" applyFill="1" applyBorder="1" applyAlignment="1">
      <alignment horizontal="center" vertical="center" wrapText="1"/>
    </xf>
    <xf numFmtId="1" fontId="8" fillId="36" borderId="51" xfId="0" applyNumberFormat="1" applyFont="1" applyFill="1" applyBorder="1" applyAlignment="1">
      <alignment horizontal="center" vertical="center" wrapText="1"/>
    </xf>
    <xf numFmtId="0" fontId="12" fillId="33" borderId="43" xfId="0" applyNumberFormat="1" applyFont="1" applyFill="1" applyBorder="1" applyAlignment="1">
      <alignment horizontal="center" vertical="center" wrapText="1"/>
    </xf>
    <xf numFmtId="1" fontId="12" fillId="33" borderId="52" xfId="0" applyNumberFormat="1" applyFont="1" applyFill="1" applyBorder="1" applyAlignment="1">
      <alignment horizontal="center" vertical="center" wrapText="1"/>
    </xf>
    <xf numFmtId="1" fontId="12" fillId="33" borderId="44" xfId="0" applyNumberFormat="1" applyFont="1" applyFill="1" applyBorder="1" applyAlignment="1">
      <alignment horizontal="center" vertical="center" wrapText="1"/>
    </xf>
    <xf numFmtId="0" fontId="12" fillId="34" borderId="43" xfId="0" applyNumberFormat="1" applyFont="1" applyFill="1" applyBorder="1" applyAlignment="1">
      <alignment horizontal="center" vertical="center" wrapText="1"/>
    </xf>
    <xf numFmtId="1" fontId="12" fillId="34" borderId="52" xfId="0" applyNumberFormat="1" applyFont="1" applyFill="1" applyBorder="1" applyAlignment="1">
      <alignment horizontal="center" vertical="center" wrapText="1"/>
    </xf>
    <xf numFmtId="1" fontId="12" fillId="34" borderId="44" xfId="0" applyNumberFormat="1" applyFont="1" applyFill="1" applyBorder="1" applyAlignment="1">
      <alignment horizontal="center" vertical="center" wrapText="1"/>
    </xf>
    <xf numFmtId="1" fontId="7" fillId="34" borderId="29" xfId="0" applyNumberFormat="1" applyFont="1" applyFill="1" applyBorder="1" applyAlignment="1">
      <alignment horizontal="center" vertical="center" wrapText="1"/>
    </xf>
    <xf numFmtId="1" fontId="8" fillId="34" borderId="29" xfId="0" applyNumberFormat="1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 wrapText="1"/>
    </xf>
    <xf numFmtId="1" fontId="12" fillId="0" borderId="54" xfId="0" applyNumberFormat="1" applyFont="1" applyBorder="1" applyAlignment="1">
      <alignment horizontal="center" vertical="center" wrapText="1"/>
    </xf>
    <xf numFmtId="1" fontId="12" fillId="0" borderId="55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1" fontId="14" fillId="0" borderId="54" xfId="0" applyNumberFormat="1" applyFont="1" applyBorder="1" applyAlignment="1">
      <alignment horizontal="center" vertical="center" wrapText="1"/>
    </xf>
    <xf numFmtId="1" fontId="14" fillId="0" borderId="55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1" fontId="23" fillId="0" borderId="54" xfId="0" applyNumberFormat="1" applyFont="1" applyBorder="1" applyAlignment="1">
      <alignment horizontal="center" vertical="center" wrapText="1"/>
    </xf>
    <xf numFmtId="1" fontId="23" fillId="0" borderId="55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vertical="center" wrapText="1"/>
    </xf>
    <xf numFmtId="0" fontId="32" fillId="0" borderId="57" xfId="0" applyFont="1" applyBorder="1" applyAlignment="1">
      <alignment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0" fontId="33" fillId="19" borderId="0" xfId="0" applyNumberFormat="1" applyFont="1" applyFill="1" applyBorder="1" applyAlignment="1">
      <alignment horizontal="center" vertical="center" wrapText="1"/>
    </xf>
    <xf numFmtId="0" fontId="12" fillId="36" borderId="43" xfId="0" applyNumberFormat="1" applyFont="1" applyFill="1" applyBorder="1" applyAlignment="1">
      <alignment horizontal="center" vertical="center" wrapText="1"/>
    </xf>
    <xf numFmtId="1" fontId="12" fillId="36" borderId="52" xfId="0" applyNumberFormat="1" applyFont="1" applyFill="1" applyBorder="1" applyAlignment="1">
      <alignment horizontal="center" vertical="center" wrapText="1"/>
    </xf>
    <xf numFmtId="1" fontId="12" fillId="36" borderId="44" xfId="0" applyNumberFormat="1" applyFont="1" applyFill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1" fontId="13" fillId="0" borderId="59" xfId="0" applyNumberFormat="1" applyFont="1" applyBorder="1" applyAlignment="1">
      <alignment horizontal="center" vertical="center" wrapText="1"/>
    </xf>
    <xf numFmtId="1" fontId="13" fillId="0" borderId="60" xfId="0" applyNumberFormat="1" applyFont="1" applyBorder="1" applyAlignment="1">
      <alignment horizontal="center" vertical="center" wrapText="1"/>
    </xf>
    <xf numFmtId="1" fontId="13" fillId="0" borderId="61" xfId="0" applyNumberFormat="1" applyFont="1" applyBorder="1" applyAlignment="1">
      <alignment horizontal="center" vertical="center" wrapText="1"/>
    </xf>
    <xf numFmtId="1" fontId="13" fillId="0" borderId="62" xfId="0" applyNumberFormat="1" applyFont="1" applyBorder="1" applyAlignment="1">
      <alignment horizontal="center" vertical="center" wrapText="1"/>
    </xf>
    <xf numFmtId="1" fontId="13" fillId="0" borderId="6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12" fillId="21" borderId="64" xfId="0" applyNumberFormat="1" applyFont="1" applyFill="1" applyBorder="1" applyAlignment="1">
      <alignment horizontal="center" vertical="center"/>
    </xf>
    <xf numFmtId="1" fontId="12" fillId="21" borderId="65" xfId="0" applyNumberFormat="1" applyFont="1" applyFill="1" applyBorder="1" applyAlignment="1">
      <alignment horizontal="center" vertical="center"/>
    </xf>
    <xf numFmtId="0" fontId="30" fillId="0" borderId="29" xfId="0" applyNumberFormat="1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13" fillId="44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12" fillId="35" borderId="43" xfId="0" applyNumberFormat="1" applyFont="1" applyFill="1" applyBorder="1" applyAlignment="1">
      <alignment horizontal="center" vertical="center" wrapText="1"/>
    </xf>
    <xf numFmtId="1" fontId="12" fillId="35" borderId="52" xfId="0" applyNumberFormat="1" applyFont="1" applyFill="1" applyBorder="1" applyAlignment="1">
      <alignment horizontal="center" vertical="center" wrapText="1"/>
    </xf>
    <xf numFmtId="1" fontId="12" fillId="35" borderId="4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left" vertical="center" wrapText="1"/>
    </xf>
    <xf numFmtId="0" fontId="12" fillId="0" borderId="27" xfId="0" applyNumberFormat="1" applyFont="1" applyBorder="1" applyAlignment="1">
      <alignment horizontal="left" vertical="center" wrapText="1"/>
    </xf>
    <xf numFmtId="0" fontId="12" fillId="0" borderId="67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35" xfId="0" applyNumberFormat="1" applyFont="1" applyBorder="1" applyAlignment="1">
      <alignment horizontal="left" vertical="center" wrapText="1"/>
    </xf>
    <xf numFmtId="0" fontId="12" fillId="0" borderId="45" xfId="0" applyNumberFormat="1" applyFont="1" applyBorder="1" applyAlignment="1">
      <alignment horizontal="left" vertical="center" wrapText="1"/>
    </xf>
    <xf numFmtId="0" fontId="12" fillId="0" borderId="46" xfId="0" applyNumberFormat="1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CCCFF"/>
      <rgbColor rgb="00FFFF99"/>
      <rgbColor rgb="00FFCC00"/>
      <rgbColor rgb="0000CCFF"/>
      <rgbColor rgb="00FCF305"/>
      <rgbColor rgb="00FF9900"/>
      <rgbColor rgb="00969696"/>
      <rgbColor rgb="00FFFFFF"/>
      <rgbColor rgb="0099CC00"/>
      <rgbColor rgb="00339966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tabSelected="1" view="pageBreakPreview" zoomScaleNormal="70" zoomScaleSheetLayoutView="100" zoomScalePageLayoutView="0" workbookViewId="0" topLeftCell="A4">
      <selection activeCell="E73" sqref="E73"/>
    </sheetView>
  </sheetViews>
  <sheetFormatPr defaultColWidth="6.59765625" defaultRowHeight="15" customHeight="1"/>
  <cols>
    <col min="1" max="1" width="3.3984375" style="1" customWidth="1"/>
    <col min="2" max="2" width="24.19921875" style="1" customWidth="1"/>
    <col min="3" max="3" width="14.296875" style="43" customWidth="1"/>
    <col min="4" max="4" width="2.09765625" style="1" customWidth="1"/>
    <col min="5" max="5" width="5.19921875" style="1" customWidth="1"/>
    <col min="6" max="6" width="2.09765625" style="1" customWidth="1"/>
    <col min="7" max="10" width="3.5" style="1" customWidth="1"/>
    <col min="11" max="11" width="3" style="1" customWidth="1"/>
    <col min="12" max="15" width="3.5" style="1" customWidth="1"/>
    <col min="16" max="16" width="3" style="1" customWidth="1"/>
    <col min="17" max="20" width="3.5" style="1" customWidth="1"/>
    <col min="21" max="21" width="3" style="1" customWidth="1"/>
    <col min="22" max="25" width="3.5" style="1" customWidth="1"/>
    <col min="26" max="26" width="3" style="1" customWidth="1"/>
    <col min="27" max="27" width="6.3984375" style="1" customWidth="1"/>
    <col min="28" max="28" width="6.09765625" style="1" customWidth="1"/>
    <col min="29" max="29" width="5.8984375" style="1" customWidth="1"/>
    <col min="30" max="16384" width="6.59765625" style="1" customWidth="1"/>
  </cols>
  <sheetData>
    <row r="1" spans="1:29" ht="78" customHeight="1">
      <c r="A1" s="248" t="s">
        <v>153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</row>
    <row r="2" spans="1:29" ht="14.25" customHeight="1">
      <c r="A2" s="55"/>
      <c r="B2" s="258" t="s">
        <v>154</v>
      </c>
      <c r="C2" s="258"/>
      <c r="D2" s="92"/>
      <c r="E2" s="92"/>
      <c r="F2" s="92"/>
      <c r="G2" s="92"/>
      <c r="H2" s="92"/>
      <c r="I2" s="92"/>
      <c r="J2" s="92"/>
      <c r="K2" s="92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04"/>
      <c r="AB2" s="76"/>
      <c r="AC2" s="76"/>
    </row>
    <row r="3" spans="1:29" ht="14.25" customHeight="1">
      <c r="A3" s="55"/>
      <c r="B3" s="92" t="s">
        <v>145</v>
      </c>
      <c r="C3" s="92"/>
      <c r="D3" s="92"/>
      <c r="E3" s="92"/>
      <c r="F3" s="92"/>
      <c r="G3" s="92"/>
      <c r="H3" s="92"/>
      <c r="I3" s="92"/>
      <c r="J3" s="92"/>
      <c r="K3" s="92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04"/>
      <c r="AB3" s="76"/>
      <c r="AC3" s="76"/>
    </row>
    <row r="4" spans="1:29" ht="13.5" customHeight="1">
      <c r="A4" s="56"/>
      <c r="B4" s="92" t="s">
        <v>144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15.75" customHeight="1">
      <c r="A5" s="56"/>
      <c r="B5" s="93" t="s">
        <v>111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57"/>
      <c r="AA5" s="228"/>
      <c r="AB5" s="228"/>
      <c r="AC5" s="228"/>
    </row>
    <row r="6" spans="1:29" ht="24" customHeight="1">
      <c r="A6" s="58"/>
      <c r="B6" s="59" t="s">
        <v>0</v>
      </c>
      <c r="C6" s="188" t="s">
        <v>37</v>
      </c>
      <c r="D6" s="189" t="s">
        <v>2</v>
      </c>
      <c r="E6" s="190" t="s">
        <v>3</v>
      </c>
      <c r="F6" s="191" t="s">
        <v>146</v>
      </c>
      <c r="G6" s="192" t="s">
        <v>4</v>
      </c>
      <c r="H6" s="193" t="s">
        <v>5</v>
      </c>
      <c r="I6" s="60"/>
      <c r="J6" s="61"/>
      <c r="K6" s="62"/>
      <c r="L6" s="61"/>
      <c r="M6" s="61"/>
      <c r="N6" s="61"/>
      <c r="O6" s="61"/>
      <c r="P6" s="62"/>
      <c r="Q6" s="61"/>
      <c r="R6" s="61"/>
      <c r="S6" s="61"/>
      <c r="T6" s="61"/>
      <c r="U6" s="62"/>
      <c r="V6" s="61"/>
      <c r="W6" s="61"/>
      <c r="X6" s="61"/>
      <c r="Y6" s="61"/>
      <c r="Z6" s="62"/>
      <c r="AA6" s="61"/>
      <c r="AB6" s="61"/>
      <c r="AC6" s="61"/>
    </row>
    <row r="7" spans="1:29" ht="16.5" customHeight="1">
      <c r="A7" s="94"/>
      <c r="B7" s="95"/>
      <c r="C7" s="95"/>
      <c r="D7" s="95"/>
      <c r="E7" s="95"/>
      <c r="F7" s="96"/>
      <c r="G7" s="242" t="s">
        <v>6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4"/>
    </row>
    <row r="8" spans="1:29" ht="14.25" customHeight="1">
      <c r="A8" s="230" t="s">
        <v>7</v>
      </c>
      <c r="B8" s="233" t="s">
        <v>8</v>
      </c>
      <c r="C8" s="239" t="s">
        <v>36</v>
      </c>
      <c r="D8" s="252" t="s">
        <v>9</v>
      </c>
      <c r="E8" s="253"/>
      <c r="F8" s="254"/>
      <c r="G8" s="222" t="s">
        <v>10</v>
      </c>
      <c r="H8" s="223"/>
      <c r="I8" s="223"/>
      <c r="J8" s="223"/>
      <c r="K8" s="223"/>
      <c r="L8" s="223"/>
      <c r="M8" s="223"/>
      <c r="N8" s="223"/>
      <c r="O8" s="223"/>
      <c r="P8" s="224"/>
      <c r="Q8" s="249" t="s">
        <v>11</v>
      </c>
      <c r="R8" s="250"/>
      <c r="S8" s="250"/>
      <c r="T8" s="250"/>
      <c r="U8" s="250"/>
      <c r="V8" s="250"/>
      <c r="W8" s="250"/>
      <c r="X8" s="250"/>
      <c r="Y8" s="250"/>
      <c r="Z8" s="251"/>
      <c r="AA8" s="236" t="s">
        <v>12</v>
      </c>
      <c r="AB8" s="236" t="s">
        <v>13</v>
      </c>
      <c r="AC8" s="236" t="s">
        <v>14</v>
      </c>
    </row>
    <row r="9" spans="1:29" ht="14.25" customHeight="1">
      <c r="A9" s="231"/>
      <c r="B9" s="234"/>
      <c r="C9" s="240"/>
      <c r="D9" s="255"/>
      <c r="E9" s="256"/>
      <c r="F9" s="257"/>
      <c r="G9" s="219" t="s">
        <v>15</v>
      </c>
      <c r="H9" s="220"/>
      <c r="I9" s="220"/>
      <c r="J9" s="220"/>
      <c r="K9" s="221"/>
      <c r="L9" s="222" t="s">
        <v>16</v>
      </c>
      <c r="M9" s="223"/>
      <c r="N9" s="223"/>
      <c r="O9" s="223"/>
      <c r="P9" s="224"/>
      <c r="Q9" s="265" t="s">
        <v>17</v>
      </c>
      <c r="R9" s="266"/>
      <c r="S9" s="266"/>
      <c r="T9" s="266"/>
      <c r="U9" s="267"/>
      <c r="V9" s="249" t="s">
        <v>18</v>
      </c>
      <c r="W9" s="250"/>
      <c r="X9" s="250"/>
      <c r="Y9" s="250"/>
      <c r="Z9" s="251"/>
      <c r="AA9" s="237"/>
      <c r="AB9" s="237"/>
      <c r="AC9" s="237"/>
    </row>
    <row r="10" spans="1:29" ht="20.25" customHeight="1" thickBot="1">
      <c r="A10" s="232"/>
      <c r="B10" s="235"/>
      <c r="C10" s="241"/>
      <c r="D10" s="17" t="s">
        <v>19</v>
      </c>
      <c r="E10" s="17" t="s">
        <v>20</v>
      </c>
      <c r="F10" s="17" t="s">
        <v>21</v>
      </c>
      <c r="G10" s="18" t="s">
        <v>1</v>
      </c>
      <c r="H10" s="18" t="s">
        <v>4</v>
      </c>
      <c r="I10" s="18" t="s">
        <v>3</v>
      </c>
      <c r="J10" s="18" t="s">
        <v>4</v>
      </c>
      <c r="K10" s="88" t="s">
        <v>22</v>
      </c>
      <c r="L10" s="19" t="s">
        <v>1</v>
      </c>
      <c r="M10" s="19" t="s">
        <v>4</v>
      </c>
      <c r="N10" s="19" t="s">
        <v>3</v>
      </c>
      <c r="O10" s="19" t="s">
        <v>4</v>
      </c>
      <c r="P10" s="89" t="s">
        <v>22</v>
      </c>
      <c r="Q10" s="20" t="s">
        <v>1</v>
      </c>
      <c r="R10" s="20" t="s">
        <v>4</v>
      </c>
      <c r="S10" s="20" t="s">
        <v>3</v>
      </c>
      <c r="T10" s="20" t="s">
        <v>4</v>
      </c>
      <c r="U10" s="90" t="s">
        <v>22</v>
      </c>
      <c r="V10" s="21" t="s">
        <v>1</v>
      </c>
      <c r="W10" s="21" t="s">
        <v>4</v>
      </c>
      <c r="X10" s="21" t="s">
        <v>3</v>
      </c>
      <c r="Y10" s="21" t="s">
        <v>4</v>
      </c>
      <c r="Z10" s="91" t="s">
        <v>22</v>
      </c>
      <c r="AA10" s="238"/>
      <c r="AB10" s="238"/>
      <c r="AC10" s="238"/>
    </row>
    <row r="11" spans="1:29" ht="18.75" customHeight="1">
      <c r="A11" s="97" t="s">
        <v>23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9"/>
    </row>
    <row r="12" spans="1:29" ht="16.5" customHeight="1">
      <c r="A12" s="22">
        <v>1</v>
      </c>
      <c r="B12" s="169" t="s">
        <v>41</v>
      </c>
      <c r="C12" s="165" t="s">
        <v>76</v>
      </c>
      <c r="D12" s="105">
        <v>2</v>
      </c>
      <c r="E12" s="105" t="s">
        <v>139</v>
      </c>
      <c r="F12" s="106"/>
      <c r="G12" s="107"/>
      <c r="H12" s="107"/>
      <c r="I12" s="107">
        <v>15</v>
      </c>
      <c r="J12" s="107">
        <v>15</v>
      </c>
      <c r="K12" s="107">
        <v>1</v>
      </c>
      <c r="L12" s="108"/>
      <c r="M12" s="108"/>
      <c r="N12" s="108">
        <v>15</v>
      </c>
      <c r="O12" s="108">
        <v>45</v>
      </c>
      <c r="P12" s="108">
        <v>2</v>
      </c>
      <c r="Q12" s="109"/>
      <c r="R12" s="109"/>
      <c r="S12" s="109"/>
      <c r="T12" s="109"/>
      <c r="U12" s="109"/>
      <c r="V12" s="110"/>
      <c r="W12" s="74"/>
      <c r="X12" s="74"/>
      <c r="Y12" s="74"/>
      <c r="Z12" s="74"/>
      <c r="AA12" s="23">
        <f>SUM(G12,I12,L12,N12,Q12,S12,V12,X12,)</f>
        <v>30</v>
      </c>
      <c r="AB12" s="23">
        <f>SUM(G12:J12,L12:O12,Q12:T12,V12:Y12,)</f>
        <v>90</v>
      </c>
      <c r="AC12" s="23">
        <v>3</v>
      </c>
    </row>
    <row r="13" spans="1:29" ht="30" customHeight="1">
      <c r="A13" s="22">
        <v>2</v>
      </c>
      <c r="B13" s="169" t="s">
        <v>42</v>
      </c>
      <c r="C13" s="166" t="s">
        <v>77</v>
      </c>
      <c r="D13" s="111"/>
      <c r="E13" s="112">
        <v>1</v>
      </c>
      <c r="F13" s="111"/>
      <c r="G13" s="71">
        <v>10</v>
      </c>
      <c r="H13" s="71">
        <v>20</v>
      </c>
      <c r="I13" s="71">
        <v>10</v>
      </c>
      <c r="J13" s="71">
        <v>20</v>
      </c>
      <c r="K13" s="71">
        <v>2</v>
      </c>
      <c r="L13" s="72"/>
      <c r="M13" s="72"/>
      <c r="N13" s="72"/>
      <c r="O13" s="72"/>
      <c r="P13" s="72"/>
      <c r="Q13" s="73"/>
      <c r="R13" s="73"/>
      <c r="S13" s="73"/>
      <c r="T13" s="73"/>
      <c r="U13" s="73"/>
      <c r="V13" s="74"/>
      <c r="W13" s="74"/>
      <c r="X13" s="74"/>
      <c r="Y13" s="74"/>
      <c r="Z13" s="74"/>
      <c r="AA13" s="23">
        <f>SUM(G13,I13,L13,N13,Q13,S13,V13,X13,)</f>
        <v>20</v>
      </c>
      <c r="AB13" s="23">
        <f>SUM(G13:J13,L13:O13,Q13:T13,V13:Y13,)</f>
        <v>60</v>
      </c>
      <c r="AC13" s="23">
        <f>SUM(K13,P13,U13,Z13,)</f>
        <v>2</v>
      </c>
    </row>
    <row r="14" spans="1:29" ht="16.5" customHeight="1">
      <c r="A14" s="22">
        <v>3</v>
      </c>
      <c r="B14" s="169" t="s">
        <v>43</v>
      </c>
      <c r="C14" s="166" t="s">
        <v>78</v>
      </c>
      <c r="D14" s="111"/>
      <c r="E14" s="112">
        <v>1</v>
      </c>
      <c r="F14" s="111"/>
      <c r="G14" s="71">
        <v>20</v>
      </c>
      <c r="H14" s="71">
        <v>40</v>
      </c>
      <c r="I14" s="71"/>
      <c r="J14" s="71"/>
      <c r="K14" s="71">
        <v>2</v>
      </c>
      <c r="L14" s="72"/>
      <c r="M14" s="72"/>
      <c r="N14" s="72"/>
      <c r="O14" s="72"/>
      <c r="P14" s="72"/>
      <c r="Q14" s="73"/>
      <c r="R14" s="73"/>
      <c r="S14" s="73"/>
      <c r="T14" s="73"/>
      <c r="U14" s="73"/>
      <c r="V14" s="110"/>
      <c r="W14" s="110"/>
      <c r="X14" s="110"/>
      <c r="Y14" s="110"/>
      <c r="Z14" s="110"/>
      <c r="AA14" s="115">
        <f>SUM(G14,I14,L14,N14,Q14,S14,V14,X14,)</f>
        <v>20</v>
      </c>
      <c r="AB14" s="115">
        <f>SUM(G14:J14,L14:O14,Q14:T14,V14:Y14,)</f>
        <v>60</v>
      </c>
      <c r="AC14" s="115">
        <f>SUM(K14,P14,U14,Z14,)</f>
        <v>2</v>
      </c>
    </row>
    <row r="15" spans="1:29" ht="21.75" customHeight="1">
      <c r="A15" s="45">
        <v>4</v>
      </c>
      <c r="B15" s="170" t="s">
        <v>44</v>
      </c>
      <c r="C15" s="184" t="s">
        <v>79</v>
      </c>
      <c r="D15" s="111"/>
      <c r="E15" s="113">
        <v>1</v>
      </c>
      <c r="F15" s="111"/>
      <c r="G15" s="71">
        <v>10</v>
      </c>
      <c r="H15" s="71">
        <v>20</v>
      </c>
      <c r="I15" s="71"/>
      <c r="J15" s="71"/>
      <c r="K15" s="71">
        <v>1</v>
      </c>
      <c r="L15" s="114"/>
      <c r="M15" s="114"/>
      <c r="N15" s="114"/>
      <c r="O15" s="114"/>
      <c r="P15" s="118"/>
      <c r="Q15" s="73"/>
      <c r="R15" s="73"/>
      <c r="S15" s="73"/>
      <c r="T15" s="73"/>
      <c r="U15" s="73"/>
      <c r="V15" s="74"/>
      <c r="W15" s="74"/>
      <c r="X15" s="74"/>
      <c r="Y15" s="74"/>
      <c r="Z15" s="74"/>
      <c r="AA15" s="116">
        <f>SUM(G15,I15,L15,N15,Q15,S15,V15,X15,)</f>
        <v>10</v>
      </c>
      <c r="AB15" s="116">
        <f>SUM(G15:J15,L15:O15,Q15:T15,V15:Y15,)</f>
        <v>30</v>
      </c>
      <c r="AC15" s="116">
        <v>1</v>
      </c>
    </row>
    <row r="16" spans="1:29" ht="21.75" customHeight="1">
      <c r="A16" s="199">
        <v>5</v>
      </c>
      <c r="B16" s="245" t="s">
        <v>130</v>
      </c>
      <c r="C16" s="261"/>
      <c r="D16" s="196"/>
      <c r="E16" s="263">
        <v>1</v>
      </c>
      <c r="F16" s="196"/>
      <c r="G16" s="202"/>
      <c r="H16" s="202"/>
      <c r="I16" s="202">
        <v>15</v>
      </c>
      <c r="J16" s="202">
        <v>15</v>
      </c>
      <c r="K16" s="202">
        <v>1</v>
      </c>
      <c r="L16" s="225"/>
      <c r="M16" s="225"/>
      <c r="N16" s="225"/>
      <c r="O16" s="225"/>
      <c r="P16" s="226"/>
      <c r="Q16" s="229"/>
      <c r="R16" s="229"/>
      <c r="S16" s="229"/>
      <c r="T16" s="229"/>
      <c r="U16" s="229"/>
      <c r="V16" s="227"/>
      <c r="W16" s="227"/>
      <c r="X16" s="227"/>
      <c r="Y16" s="227"/>
      <c r="Z16" s="227"/>
      <c r="AA16" s="247">
        <v>15</v>
      </c>
      <c r="AB16" s="247">
        <v>30</v>
      </c>
      <c r="AC16" s="264">
        <v>1</v>
      </c>
    </row>
    <row r="17" spans="1:40" s="164" customFormat="1" ht="16.5" customHeight="1">
      <c r="A17" s="200"/>
      <c r="B17" s="246"/>
      <c r="C17" s="262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34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s="164" customFormat="1" ht="16.5" customHeight="1">
      <c r="A18" s="200"/>
      <c r="B18" s="183" t="s">
        <v>128</v>
      </c>
      <c r="C18" s="168" t="s">
        <v>80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164" customFormat="1" ht="16.5" customHeight="1">
      <c r="A19" s="201"/>
      <c r="B19" s="171" t="s">
        <v>73</v>
      </c>
      <c r="C19" s="167" t="s">
        <v>129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87" customFormat="1" ht="18.75" customHeight="1">
      <c r="A20" s="259" t="s">
        <v>24</v>
      </c>
      <c r="B20" s="260"/>
      <c r="C20" s="163"/>
      <c r="D20" s="154"/>
      <c r="E20" s="154"/>
      <c r="F20" s="154"/>
      <c r="G20" s="154">
        <f aca="true" t="shared" si="0" ref="G20:Z20">SUM(G12:G17)</f>
        <v>40</v>
      </c>
      <c r="H20" s="154">
        <f t="shared" si="0"/>
        <v>80</v>
      </c>
      <c r="I20" s="154">
        <f t="shared" si="0"/>
        <v>40</v>
      </c>
      <c r="J20" s="154">
        <f t="shared" si="0"/>
        <v>50</v>
      </c>
      <c r="K20" s="155">
        <f t="shared" si="0"/>
        <v>7</v>
      </c>
      <c r="L20" s="154">
        <f t="shared" si="0"/>
        <v>0</v>
      </c>
      <c r="M20" s="154">
        <f t="shared" si="0"/>
        <v>0</v>
      </c>
      <c r="N20" s="154">
        <f t="shared" si="0"/>
        <v>15</v>
      </c>
      <c r="O20" s="154">
        <f t="shared" si="0"/>
        <v>45</v>
      </c>
      <c r="P20" s="154">
        <f t="shared" si="0"/>
        <v>2</v>
      </c>
      <c r="Q20" s="154">
        <f t="shared" si="0"/>
        <v>0</v>
      </c>
      <c r="R20" s="154">
        <f t="shared" si="0"/>
        <v>0</v>
      </c>
      <c r="S20" s="154">
        <f t="shared" si="0"/>
        <v>0</v>
      </c>
      <c r="T20" s="154">
        <f t="shared" si="0"/>
        <v>0</v>
      </c>
      <c r="U20" s="154">
        <f t="shared" si="0"/>
        <v>0</v>
      </c>
      <c r="V20" s="154">
        <f t="shared" si="0"/>
        <v>0</v>
      </c>
      <c r="W20" s="154">
        <f t="shared" si="0"/>
        <v>0</v>
      </c>
      <c r="X20" s="154">
        <f t="shared" si="0"/>
        <v>0</v>
      </c>
      <c r="Y20" s="154">
        <f t="shared" si="0"/>
        <v>0</v>
      </c>
      <c r="Z20" s="154">
        <f t="shared" si="0"/>
        <v>0</v>
      </c>
      <c r="AA20" s="154">
        <f>SUM(AA12:AA16)</f>
        <v>95</v>
      </c>
      <c r="AB20" s="155">
        <f>SUM(AB12:AB16)</f>
        <v>270</v>
      </c>
      <c r="AC20" s="155">
        <f>SUM(AC12:AC16)</f>
        <v>9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29" ht="22.5" customHeight="1">
      <c r="A21" s="100" t="s">
        <v>25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</row>
    <row r="22" spans="1:29" ht="16.5" customHeight="1">
      <c r="A22" s="24">
        <v>6</v>
      </c>
      <c r="B22" s="16" t="s">
        <v>127</v>
      </c>
      <c r="C22" s="41" t="s">
        <v>81</v>
      </c>
      <c r="D22" s="25"/>
      <c r="E22" s="26">
        <v>1</v>
      </c>
      <c r="F22" s="25"/>
      <c r="G22" s="36">
        <v>10</v>
      </c>
      <c r="H22" s="36">
        <v>15</v>
      </c>
      <c r="I22" s="3">
        <v>10</v>
      </c>
      <c r="J22" s="3">
        <v>15</v>
      </c>
      <c r="K22" s="37">
        <v>2</v>
      </c>
      <c r="L22" s="5"/>
      <c r="M22" s="5"/>
      <c r="N22" s="5"/>
      <c r="O22" s="5"/>
      <c r="P22" s="6"/>
      <c r="Q22" s="7"/>
      <c r="R22" s="7"/>
      <c r="S22" s="7"/>
      <c r="T22" s="7"/>
      <c r="U22" s="8"/>
      <c r="V22" s="9"/>
      <c r="W22" s="9"/>
      <c r="X22" s="9"/>
      <c r="Y22" s="9"/>
      <c r="Z22" s="10"/>
      <c r="AA22" s="27">
        <f aca="true" t="shared" si="1" ref="AA22:AA35">SUM(G22,I22,L22,N22,Q22,S22,V22,X22,)</f>
        <v>20</v>
      </c>
      <c r="AB22" s="27">
        <f aca="true" t="shared" si="2" ref="AB22:AB35">SUM(G22:J22,L22:O22,Q22:T22,V22:Y22,)</f>
        <v>50</v>
      </c>
      <c r="AC22" s="27">
        <f aca="true" t="shared" si="3" ref="AC22:AC35">SUM(K22,P22,U22,Z22,)</f>
        <v>2</v>
      </c>
    </row>
    <row r="23" spans="1:29" ht="16.5" customHeight="1">
      <c r="A23" s="24">
        <v>7</v>
      </c>
      <c r="B23" s="16" t="s">
        <v>45</v>
      </c>
      <c r="C23" s="41" t="s">
        <v>82</v>
      </c>
      <c r="D23" s="25"/>
      <c r="E23" s="26">
        <v>4</v>
      </c>
      <c r="F23" s="25"/>
      <c r="G23" s="36"/>
      <c r="H23" s="36"/>
      <c r="I23" s="36"/>
      <c r="J23" s="36"/>
      <c r="K23" s="37"/>
      <c r="L23" s="5"/>
      <c r="M23" s="5"/>
      <c r="N23" s="5"/>
      <c r="O23" s="5"/>
      <c r="P23" s="6"/>
      <c r="Q23" s="7"/>
      <c r="R23" s="7"/>
      <c r="S23" s="7"/>
      <c r="T23" s="7"/>
      <c r="U23" s="8"/>
      <c r="V23" s="9">
        <v>15</v>
      </c>
      <c r="W23" s="9">
        <v>35</v>
      </c>
      <c r="X23" s="9">
        <v>15</v>
      </c>
      <c r="Y23" s="9">
        <v>35</v>
      </c>
      <c r="Z23" s="10">
        <v>4</v>
      </c>
      <c r="AA23" s="27">
        <f t="shared" si="1"/>
        <v>30</v>
      </c>
      <c r="AB23" s="27">
        <f t="shared" si="2"/>
        <v>100</v>
      </c>
      <c r="AC23" s="27">
        <f t="shared" si="3"/>
        <v>4</v>
      </c>
    </row>
    <row r="24" spans="1:29" ht="16.5" customHeight="1">
      <c r="A24" s="24">
        <v>8</v>
      </c>
      <c r="B24" s="16" t="s">
        <v>46</v>
      </c>
      <c r="C24" s="41" t="s">
        <v>83</v>
      </c>
      <c r="D24" s="25"/>
      <c r="E24" s="26">
        <v>3</v>
      </c>
      <c r="F24" s="25"/>
      <c r="G24" s="36"/>
      <c r="H24" s="3"/>
      <c r="I24" s="36"/>
      <c r="J24" s="36"/>
      <c r="K24" s="37"/>
      <c r="L24" s="5"/>
      <c r="M24" s="5"/>
      <c r="N24" s="5"/>
      <c r="O24" s="5"/>
      <c r="P24" s="6"/>
      <c r="Q24" s="7">
        <v>10</v>
      </c>
      <c r="R24" s="7">
        <v>15</v>
      </c>
      <c r="S24" s="7">
        <v>15</v>
      </c>
      <c r="T24" s="7">
        <v>35</v>
      </c>
      <c r="U24" s="8">
        <v>3</v>
      </c>
      <c r="V24" s="9"/>
      <c r="W24" s="9"/>
      <c r="X24" s="9"/>
      <c r="Y24" s="9"/>
      <c r="Z24" s="10"/>
      <c r="AA24" s="27">
        <f t="shared" si="1"/>
        <v>25</v>
      </c>
      <c r="AB24" s="27">
        <f t="shared" si="2"/>
        <v>75</v>
      </c>
      <c r="AC24" s="27">
        <f t="shared" si="3"/>
        <v>3</v>
      </c>
    </row>
    <row r="25" spans="1:29" ht="16.5" customHeight="1">
      <c r="A25" s="24">
        <v>9</v>
      </c>
      <c r="B25" s="16" t="s">
        <v>113</v>
      </c>
      <c r="C25" s="41" t="s">
        <v>155</v>
      </c>
      <c r="D25" s="25"/>
      <c r="E25" s="26">
        <v>4</v>
      </c>
      <c r="F25" s="25"/>
      <c r="G25" s="3"/>
      <c r="H25" s="3"/>
      <c r="I25" s="3"/>
      <c r="J25" s="3"/>
      <c r="K25" s="4"/>
      <c r="L25" s="29"/>
      <c r="M25" s="29"/>
      <c r="N25" s="29"/>
      <c r="O25" s="29"/>
      <c r="P25" s="30"/>
      <c r="Q25" s="7"/>
      <c r="R25" s="7"/>
      <c r="S25" s="7"/>
      <c r="T25" s="7"/>
      <c r="U25" s="8"/>
      <c r="V25" s="9">
        <v>15</v>
      </c>
      <c r="W25" s="9">
        <v>35</v>
      </c>
      <c r="X25" s="9">
        <v>15</v>
      </c>
      <c r="Y25" s="9">
        <v>35</v>
      </c>
      <c r="Z25" s="10">
        <v>4</v>
      </c>
      <c r="AA25" s="27">
        <f t="shared" si="1"/>
        <v>30</v>
      </c>
      <c r="AB25" s="27">
        <f t="shared" si="2"/>
        <v>100</v>
      </c>
      <c r="AC25" s="27">
        <f t="shared" si="3"/>
        <v>4</v>
      </c>
    </row>
    <row r="26" spans="1:29" ht="16.5" customHeight="1">
      <c r="A26" s="24">
        <v>10</v>
      </c>
      <c r="B26" s="16" t="s">
        <v>47</v>
      </c>
      <c r="C26" s="41" t="s">
        <v>84</v>
      </c>
      <c r="D26" s="25"/>
      <c r="E26" s="26">
        <v>4</v>
      </c>
      <c r="F26" s="25"/>
      <c r="G26" s="36"/>
      <c r="H26" s="36"/>
      <c r="I26" s="36"/>
      <c r="J26" s="36"/>
      <c r="K26" s="37"/>
      <c r="L26" s="5"/>
      <c r="M26" s="5"/>
      <c r="N26" s="5"/>
      <c r="O26" s="5"/>
      <c r="P26" s="6"/>
      <c r="Q26" s="7"/>
      <c r="R26" s="7"/>
      <c r="S26" s="7"/>
      <c r="T26" s="7"/>
      <c r="U26" s="8"/>
      <c r="V26" s="9">
        <v>15</v>
      </c>
      <c r="W26" s="9">
        <v>35</v>
      </c>
      <c r="X26" s="9">
        <v>15</v>
      </c>
      <c r="Y26" s="9">
        <v>35</v>
      </c>
      <c r="Z26" s="10">
        <v>4</v>
      </c>
      <c r="AA26" s="27">
        <f t="shared" si="1"/>
        <v>30</v>
      </c>
      <c r="AB26" s="27">
        <f t="shared" si="2"/>
        <v>100</v>
      </c>
      <c r="AC26" s="27">
        <f t="shared" si="3"/>
        <v>4</v>
      </c>
    </row>
    <row r="27" spans="1:29" ht="16.5" customHeight="1">
      <c r="A27" s="24">
        <v>11</v>
      </c>
      <c r="B27" s="16" t="s">
        <v>48</v>
      </c>
      <c r="C27" s="41" t="s">
        <v>85</v>
      </c>
      <c r="D27" s="25"/>
      <c r="E27" s="26">
        <v>1</v>
      </c>
      <c r="F27" s="25"/>
      <c r="G27" s="3">
        <v>10</v>
      </c>
      <c r="H27" s="3">
        <v>15</v>
      </c>
      <c r="I27" s="3">
        <v>20</v>
      </c>
      <c r="J27" s="3">
        <v>30</v>
      </c>
      <c r="K27" s="4">
        <v>3</v>
      </c>
      <c r="L27" s="29"/>
      <c r="M27" s="29"/>
      <c r="N27" s="29"/>
      <c r="O27" s="29"/>
      <c r="P27" s="30"/>
      <c r="Q27" s="7"/>
      <c r="R27" s="7"/>
      <c r="S27" s="7"/>
      <c r="T27" s="7"/>
      <c r="U27" s="8"/>
      <c r="V27" s="9"/>
      <c r="W27" s="9"/>
      <c r="X27" s="9"/>
      <c r="Y27" s="9"/>
      <c r="Z27" s="10"/>
      <c r="AA27" s="27">
        <f t="shared" si="1"/>
        <v>30</v>
      </c>
      <c r="AB27" s="27">
        <f t="shared" si="2"/>
        <v>75</v>
      </c>
      <c r="AC27" s="27">
        <f t="shared" si="3"/>
        <v>3</v>
      </c>
    </row>
    <row r="28" spans="1:29" ht="16.5" customHeight="1">
      <c r="A28" s="24">
        <v>12</v>
      </c>
      <c r="B28" s="16" t="s">
        <v>49</v>
      </c>
      <c r="C28" s="41" t="s">
        <v>86</v>
      </c>
      <c r="D28" s="25"/>
      <c r="E28" s="26">
        <v>2</v>
      </c>
      <c r="F28" s="25"/>
      <c r="G28" s="3"/>
      <c r="H28" s="3"/>
      <c r="I28" s="3"/>
      <c r="J28" s="3"/>
      <c r="K28" s="4"/>
      <c r="L28" s="29">
        <v>30</v>
      </c>
      <c r="M28" s="29">
        <v>45</v>
      </c>
      <c r="N28" s="29"/>
      <c r="O28" s="29"/>
      <c r="P28" s="30">
        <v>3</v>
      </c>
      <c r="Q28" s="7"/>
      <c r="R28" s="7"/>
      <c r="S28" s="7"/>
      <c r="T28" s="7"/>
      <c r="U28" s="8"/>
      <c r="V28" s="9"/>
      <c r="W28" s="9"/>
      <c r="X28" s="9"/>
      <c r="Y28" s="9"/>
      <c r="Z28" s="10"/>
      <c r="AA28" s="27">
        <f t="shared" si="1"/>
        <v>30</v>
      </c>
      <c r="AB28" s="27">
        <f t="shared" si="2"/>
        <v>75</v>
      </c>
      <c r="AC28" s="27">
        <f t="shared" si="3"/>
        <v>3</v>
      </c>
    </row>
    <row r="29" spans="1:29" ht="16.5" customHeight="1">
      <c r="A29" s="24">
        <v>13</v>
      </c>
      <c r="B29" s="16" t="s">
        <v>50</v>
      </c>
      <c r="C29" s="41" t="s">
        <v>87</v>
      </c>
      <c r="D29" s="26"/>
      <c r="E29" s="26">
        <v>2</v>
      </c>
      <c r="F29" s="26"/>
      <c r="G29" s="36"/>
      <c r="H29" s="36"/>
      <c r="I29" s="36"/>
      <c r="J29" s="36"/>
      <c r="K29" s="37"/>
      <c r="L29" s="5">
        <v>30</v>
      </c>
      <c r="M29" s="5">
        <v>45</v>
      </c>
      <c r="N29" s="5"/>
      <c r="O29" s="5"/>
      <c r="P29" s="6">
        <v>3</v>
      </c>
      <c r="Q29" s="7"/>
      <c r="R29" s="7"/>
      <c r="S29" s="7"/>
      <c r="T29" s="7"/>
      <c r="U29" s="8"/>
      <c r="V29" s="9"/>
      <c r="W29" s="9"/>
      <c r="X29" s="9"/>
      <c r="Y29" s="9"/>
      <c r="Z29" s="10"/>
      <c r="AA29" s="27">
        <f t="shared" si="1"/>
        <v>30</v>
      </c>
      <c r="AB29" s="27">
        <f t="shared" si="2"/>
        <v>75</v>
      </c>
      <c r="AC29" s="27">
        <f t="shared" si="3"/>
        <v>3</v>
      </c>
    </row>
    <row r="30" spans="1:29" ht="16.5" customHeight="1">
      <c r="A30" s="24">
        <v>14</v>
      </c>
      <c r="B30" s="16" t="s">
        <v>51</v>
      </c>
      <c r="C30" s="41" t="s">
        <v>156</v>
      </c>
      <c r="D30" s="25"/>
      <c r="E30" s="26">
        <v>4</v>
      </c>
      <c r="F30" s="25"/>
      <c r="G30" s="36"/>
      <c r="H30" s="36"/>
      <c r="I30" s="36"/>
      <c r="J30" s="36"/>
      <c r="K30" s="37"/>
      <c r="L30" s="29"/>
      <c r="M30" s="29"/>
      <c r="N30" s="29"/>
      <c r="O30" s="29"/>
      <c r="P30" s="30"/>
      <c r="Q30" s="7"/>
      <c r="R30" s="7"/>
      <c r="S30" s="7"/>
      <c r="T30" s="7"/>
      <c r="U30" s="8"/>
      <c r="V30" s="9">
        <v>10</v>
      </c>
      <c r="W30" s="9">
        <v>15</v>
      </c>
      <c r="X30" s="9">
        <v>10</v>
      </c>
      <c r="Y30" s="9">
        <v>15</v>
      </c>
      <c r="Z30" s="10">
        <v>2</v>
      </c>
      <c r="AA30" s="27">
        <f t="shared" si="1"/>
        <v>20</v>
      </c>
      <c r="AB30" s="27">
        <f t="shared" si="2"/>
        <v>50</v>
      </c>
      <c r="AC30" s="27">
        <f t="shared" si="3"/>
        <v>2</v>
      </c>
    </row>
    <row r="31" spans="1:29" ht="16.5" customHeight="1">
      <c r="A31" s="24">
        <v>15</v>
      </c>
      <c r="B31" s="16" t="s">
        <v>52</v>
      </c>
      <c r="C31" s="41" t="s">
        <v>88</v>
      </c>
      <c r="D31" s="25"/>
      <c r="E31" s="26">
        <v>4</v>
      </c>
      <c r="F31" s="25"/>
      <c r="G31" s="36"/>
      <c r="H31" s="36"/>
      <c r="I31" s="36"/>
      <c r="J31" s="36"/>
      <c r="K31" s="37"/>
      <c r="L31" s="29"/>
      <c r="M31" s="29"/>
      <c r="N31" s="29"/>
      <c r="O31" s="29"/>
      <c r="P31" s="30"/>
      <c r="Q31" s="7"/>
      <c r="R31" s="7"/>
      <c r="S31" s="7"/>
      <c r="T31" s="7"/>
      <c r="U31" s="8"/>
      <c r="V31" s="9">
        <v>10</v>
      </c>
      <c r="W31" s="9">
        <v>15</v>
      </c>
      <c r="X31" s="9">
        <v>10</v>
      </c>
      <c r="Y31" s="9">
        <v>15</v>
      </c>
      <c r="Z31" s="10">
        <v>2</v>
      </c>
      <c r="AA31" s="27">
        <f t="shared" si="1"/>
        <v>20</v>
      </c>
      <c r="AB31" s="27">
        <f t="shared" si="2"/>
        <v>50</v>
      </c>
      <c r="AC31" s="27">
        <v>2</v>
      </c>
    </row>
    <row r="32" spans="1:29" ht="16.5" customHeight="1">
      <c r="A32" s="24">
        <v>16</v>
      </c>
      <c r="B32" s="16" t="s">
        <v>142</v>
      </c>
      <c r="C32" s="41" t="s">
        <v>89</v>
      </c>
      <c r="D32" s="25"/>
      <c r="E32" s="26">
        <v>2</v>
      </c>
      <c r="F32" s="25"/>
      <c r="G32" s="36"/>
      <c r="H32" s="36"/>
      <c r="I32" s="36"/>
      <c r="J32" s="36"/>
      <c r="K32" s="37"/>
      <c r="L32" s="29">
        <v>15</v>
      </c>
      <c r="M32" s="29">
        <v>35</v>
      </c>
      <c r="N32" s="29"/>
      <c r="O32" s="29"/>
      <c r="P32" s="30">
        <v>2</v>
      </c>
      <c r="Q32" s="7"/>
      <c r="R32" s="7"/>
      <c r="S32" s="7"/>
      <c r="T32" s="7"/>
      <c r="U32" s="8"/>
      <c r="V32" s="9"/>
      <c r="W32" s="9"/>
      <c r="X32" s="9"/>
      <c r="Y32" s="9"/>
      <c r="Z32" s="10"/>
      <c r="AA32" s="27">
        <f t="shared" si="1"/>
        <v>15</v>
      </c>
      <c r="AB32" s="27">
        <f t="shared" si="2"/>
        <v>50</v>
      </c>
      <c r="AC32" s="27">
        <f t="shared" si="3"/>
        <v>2</v>
      </c>
    </row>
    <row r="33" spans="1:40" ht="16.5" customHeight="1">
      <c r="A33" s="24">
        <v>17</v>
      </c>
      <c r="B33" s="16" t="s">
        <v>53</v>
      </c>
      <c r="C33" s="41" t="s">
        <v>90</v>
      </c>
      <c r="D33" s="25"/>
      <c r="E33" s="26">
        <v>2</v>
      </c>
      <c r="F33" s="25"/>
      <c r="G33" s="3"/>
      <c r="H33" s="3"/>
      <c r="I33" s="3"/>
      <c r="J33" s="3"/>
      <c r="K33" s="4"/>
      <c r="L33" s="29">
        <v>15</v>
      </c>
      <c r="M33" s="29">
        <v>35</v>
      </c>
      <c r="N33" s="5">
        <v>15</v>
      </c>
      <c r="O33" s="5">
        <v>35</v>
      </c>
      <c r="P33" s="30">
        <v>4</v>
      </c>
      <c r="Q33" s="11"/>
      <c r="R33" s="11"/>
      <c r="S33" s="7"/>
      <c r="T33" s="7"/>
      <c r="U33" s="12"/>
      <c r="V33" s="9"/>
      <c r="W33" s="9"/>
      <c r="X33" s="9"/>
      <c r="Y33" s="9"/>
      <c r="Z33" s="10"/>
      <c r="AA33" s="27">
        <f t="shared" si="1"/>
        <v>30</v>
      </c>
      <c r="AB33" s="27">
        <f t="shared" si="2"/>
        <v>100</v>
      </c>
      <c r="AC33" s="27">
        <f t="shared" si="3"/>
        <v>4</v>
      </c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29" ht="21.75" customHeight="1">
      <c r="A34" s="24">
        <v>18</v>
      </c>
      <c r="B34" s="16" t="s">
        <v>54</v>
      </c>
      <c r="C34" s="41" t="s">
        <v>91</v>
      </c>
      <c r="D34" s="25"/>
      <c r="E34" s="26">
        <v>1</v>
      </c>
      <c r="F34" s="25"/>
      <c r="G34" s="36">
        <v>10</v>
      </c>
      <c r="H34" s="36">
        <v>15</v>
      </c>
      <c r="I34" s="3">
        <v>15</v>
      </c>
      <c r="J34" s="3">
        <v>35</v>
      </c>
      <c r="K34" s="37">
        <v>3</v>
      </c>
      <c r="L34" s="5"/>
      <c r="M34" s="5"/>
      <c r="N34" s="5"/>
      <c r="O34" s="5"/>
      <c r="P34" s="6"/>
      <c r="Q34" s="7"/>
      <c r="R34" s="7"/>
      <c r="S34" s="7"/>
      <c r="T34" s="7"/>
      <c r="U34" s="8"/>
      <c r="V34" s="9"/>
      <c r="W34" s="9"/>
      <c r="X34" s="9"/>
      <c r="Y34" s="9"/>
      <c r="Z34" s="10"/>
      <c r="AA34" s="27">
        <f t="shared" si="1"/>
        <v>25</v>
      </c>
      <c r="AB34" s="27">
        <f t="shared" si="2"/>
        <v>75</v>
      </c>
      <c r="AC34" s="27">
        <f t="shared" si="3"/>
        <v>3</v>
      </c>
    </row>
    <row r="35" spans="1:29" ht="16.5" customHeight="1">
      <c r="A35" s="24">
        <v>19</v>
      </c>
      <c r="B35" s="16" t="s">
        <v>55</v>
      </c>
      <c r="C35" s="41" t="s">
        <v>92</v>
      </c>
      <c r="D35" s="25"/>
      <c r="E35" s="26" t="s">
        <v>139</v>
      </c>
      <c r="F35" s="25"/>
      <c r="G35" s="36"/>
      <c r="H35" s="36"/>
      <c r="I35" s="36">
        <v>15</v>
      </c>
      <c r="J35" s="36">
        <v>35</v>
      </c>
      <c r="K35" s="37">
        <v>2</v>
      </c>
      <c r="L35" s="5"/>
      <c r="M35" s="5"/>
      <c r="N35" s="5">
        <v>15</v>
      </c>
      <c r="O35" s="5">
        <v>35</v>
      </c>
      <c r="P35" s="6">
        <v>2</v>
      </c>
      <c r="Q35" s="7"/>
      <c r="R35" s="7"/>
      <c r="S35" s="7"/>
      <c r="T35" s="7"/>
      <c r="U35" s="8"/>
      <c r="V35" s="9"/>
      <c r="W35" s="9"/>
      <c r="X35" s="9"/>
      <c r="Y35" s="9"/>
      <c r="Z35" s="10"/>
      <c r="AA35" s="27">
        <f t="shared" si="1"/>
        <v>30</v>
      </c>
      <c r="AB35" s="27">
        <f t="shared" si="2"/>
        <v>100</v>
      </c>
      <c r="AC35" s="27">
        <f t="shared" si="3"/>
        <v>4</v>
      </c>
    </row>
    <row r="36" spans="1:40" s="87" customFormat="1" ht="20.25" customHeight="1">
      <c r="A36" s="205" t="s">
        <v>24</v>
      </c>
      <c r="B36" s="206"/>
      <c r="C36" s="132"/>
      <c r="D36" s="133"/>
      <c r="E36" s="133"/>
      <c r="F36" s="133"/>
      <c r="G36" s="133">
        <f aca="true" t="shared" si="4" ref="G36:AC36">SUM(G22:G35)</f>
        <v>30</v>
      </c>
      <c r="H36" s="133">
        <f t="shared" si="4"/>
        <v>45</v>
      </c>
      <c r="I36" s="133">
        <f t="shared" si="4"/>
        <v>60</v>
      </c>
      <c r="J36" s="133">
        <f t="shared" si="4"/>
        <v>115</v>
      </c>
      <c r="K36" s="133">
        <f>SUM(K22:K35)</f>
        <v>10</v>
      </c>
      <c r="L36" s="133">
        <f t="shared" si="4"/>
        <v>90</v>
      </c>
      <c r="M36" s="133">
        <f t="shared" si="4"/>
        <v>160</v>
      </c>
      <c r="N36" s="133">
        <f t="shared" si="4"/>
        <v>30</v>
      </c>
      <c r="O36" s="133">
        <f t="shared" si="4"/>
        <v>70</v>
      </c>
      <c r="P36" s="133">
        <f t="shared" si="4"/>
        <v>14</v>
      </c>
      <c r="Q36" s="133">
        <f t="shared" si="4"/>
        <v>10</v>
      </c>
      <c r="R36" s="133">
        <f t="shared" si="4"/>
        <v>15</v>
      </c>
      <c r="S36" s="133">
        <f t="shared" si="4"/>
        <v>15</v>
      </c>
      <c r="T36" s="133">
        <f t="shared" si="4"/>
        <v>35</v>
      </c>
      <c r="U36" s="133">
        <f t="shared" si="4"/>
        <v>3</v>
      </c>
      <c r="V36" s="133">
        <f t="shared" si="4"/>
        <v>65</v>
      </c>
      <c r="W36" s="133">
        <f t="shared" si="4"/>
        <v>135</v>
      </c>
      <c r="X36" s="133">
        <f t="shared" si="4"/>
        <v>65</v>
      </c>
      <c r="Y36" s="133">
        <f t="shared" si="4"/>
        <v>135</v>
      </c>
      <c r="Z36" s="133">
        <f t="shared" si="4"/>
        <v>16</v>
      </c>
      <c r="AA36" s="133">
        <f t="shared" si="4"/>
        <v>365</v>
      </c>
      <c r="AB36" s="133">
        <f t="shared" si="4"/>
        <v>1075</v>
      </c>
      <c r="AC36" s="133">
        <f t="shared" si="4"/>
        <v>43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29" ht="24" customHeight="1">
      <c r="A37" s="100" t="s">
        <v>26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</row>
    <row r="38" spans="1:29" ht="27.75" customHeight="1">
      <c r="A38" s="22">
        <v>20</v>
      </c>
      <c r="B38" s="16" t="s">
        <v>74</v>
      </c>
      <c r="C38" s="41" t="s">
        <v>93</v>
      </c>
      <c r="D38" s="26"/>
      <c r="E38" s="26" t="s">
        <v>139</v>
      </c>
      <c r="F38" s="26"/>
      <c r="G38" s="3"/>
      <c r="H38" s="3"/>
      <c r="I38" s="3">
        <v>15</v>
      </c>
      <c r="J38" s="3">
        <v>35</v>
      </c>
      <c r="K38" s="4">
        <v>2</v>
      </c>
      <c r="L38" s="5"/>
      <c r="M38" s="5"/>
      <c r="N38" s="5">
        <v>15</v>
      </c>
      <c r="O38" s="5">
        <v>35</v>
      </c>
      <c r="P38" s="6">
        <v>2</v>
      </c>
      <c r="Q38" s="11"/>
      <c r="R38" s="11"/>
      <c r="S38" s="11"/>
      <c r="T38" s="11"/>
      <c r="U38" s="12"/>
      <c r="V38" s="13"/>
      <c r="W38" s="13"/>
      <c r="X38" s="13"/>
      <c r="Y38" s="13"/>
      <c r="Z38" s="14"/>
      <c r="AA38" s="27">
        <f aca="true" t="shared" si="5" ref="AA38:AA49">SUM(G38,I38,L38,N38,Q38,S38,V38,X38,)</f>
        <v>30</v>
      </c>
      <c r="AB38" s="27">
        <f aca="true" t="shared" si="6" ref="AB38:AB49">SUM(G38:J38,L38:O38,Q38:T38,V38:Y38,)</f>
        <v>100</v>
      </c>
      <c r="AC38" s="27">
        <f aca="true" t="shared" si="7" ref="AC38:AC49">SUM(K38,P38,U38,Z38,)</f>
        <v>4</v>
      </c>
    </row>
    <row r="39" spans="1:40" ht="27.75" customHeight="1">
      <c r="A39" s="22">
        <v>21</v>
      </c>
      <c r="B39" s="16" t="s">
        <v>56</v>
      </c>
      <c r="C39" s="41" t="s">
        <v>94</v>
      </c>
      <c r="D39" s="25">
        <v>1</v>
      </c>
      <c r="E39" s="26">
        <v>1</v>
      </c>
      <c r="F39" s="25"/>
      <c r="G39" s="3">
        <v>10</v>
      </c>
      <c r="H39" s="3">
        <v>15</v>
      </c>
      <c r="I39" s="3">
        <v>20</v>
      </c>
      <c r="J39" s="3">
        <v>30</v>
      </c>
      <c r="K39" s="4">
        <v>3</v>
      </c>
      <c r="L39" s="5"/>
      <c r="M39" s="5"/>
      <c r="N39" s="5"/>
      <c r="O39" s="5"/>
      <c r="P39" s="6"/>
      <c r="Q39" s="7"/>
      <c r="R39" s="7"/>
      <c r="S39" s="7"/>
      <c r="T39" s="7"/>
      <c r="U39" s="8"/>
      <c r="V39" s="9"/>
      <c r="W39" s="9"/>
      <c r="X39" s="9"/>
      <c r="Y39" s="9"/>
      <c r="Z39" s="10"/>
      <c r="AA39" s="27">
        <f t="shared" si="5"/>
        <v>30</v>
      </c>
      <c r="AB39" s="27">
        <f t="shared" si="6"/>
        <v>75</v>
      </c>
      <c r="AC39" s="27">
        <f t="shared" si="7"/>
        <v>3</v>
      </c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</row>
    <row r="40" spans="1:40" ht="27.75" customHeight="1">
      <c r="A40" s="22">
        <v>22</v>
      </c>
      <c r="B40" s="16" t="s">
        <v>57</v>
      </c>
      <c r="C40" s="41" t="s">
        <v>95</v>
      </c>
      <c r="D40" s="25">
        <v>2</v>
      </c>
      <c r="E40" s="26">
        <v>2</v>
      </c>
      <c r="F40" s="25"/>
      <c r="G40" s="3"/>
      <c r="H40" s="3"/>
      <c r="I40" s="3"/>
      <c r="J40" s="3"/>
      <c r="K40" s="4"/>
      <c r="L40" s="5">
        <v>10</v>
      </c>
      <c r="M40" s="5">
        <v>15</v>
      </c>
      <c r="N40" s="5">
        <v>20</v>
      </c>
      <c r="O40" s="5">
        <v>30</v>
      </c>
      <c r="P40" s="6">
        <v>3</v>
      </c>
      <c r="Q40" s="7"/>
      <c r="R40" s="7"/>
      <c r="S40" s="7"/>
      <c r="T40" s="7"/>
      <c r="U40" s="8"/>
      <c r="V40" s="9"/>
      <c r="W40" s="9"/>
      <c r="X40" s="9"/>
      <c r="Y40" s="9"/>
      <c r="Z40" s="10"/>
      <c r="AA40" s="27">
        <f t="shared" si="5"/>
        <v>30</v>
      </c>
      <c r="AB40" s="27">
        <f t="shared" si="6"/>
        <v>75</v>
      </c>
      <c r="AC40" s="27">
        <f t="shared" si="7"/>
        <v>3</v>
      </c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</row>
    <row r="41" spans="1:40" ht="27.75" customHeight="1">
      <c r="A41" s="22">
        <v>23</v>
      </c>
      <c r="B41" s="16" t="s">
        <v>58</v>
      </c>
      <c r="C41" s="41" t="s">
        <v>96</v>
      </c>
      <c r="D41" s="25">
        <v>3</v>
      </c>
      <c r="E41" s="26">
        <v>3</v>
      </c>
      <c r="F41" s="25"/>
      <c r="G41" s="3"/>
      <c r="H41" s="3"/>
      <c r="I41" s="3"/>
      <c r="J41" s="3"/>
      <c r="K41" s="4"/>
      <c r="L41" s="5"/>
      <c r="M41" s="5"/>
      <c r="N41" s="5"/>
      <c r="O41" s="5"/>
      <c r="P41" s="6"/>
      <c r="Q41" s="7">
        <v>10</v>
      </c>
      <c r="R41" s="7">
        <v>15</v>
      </c>
      <c r="S41" s="7">
        <v>20</v>
      </c>
      <c r="T41" s="7">
        <v>30</v>
      </c>
      <c r="U41" s="8">
        <v>3</v>
      </c>
      <c r="V41" s="13"/>
      <c r="W41" s="9"/>
      <c r="X41" s="13"/>
      <c r="Y41" s="13"/>
      <c r="Z41" s="14"/>
      <c r="AA41" s="27">
        <f t="shared" si="5"/>
        <v>30</v>
      </c>
      <c r="AB41" s="27">
        <f t="shared" si="6"/>
        <v>75</v>
      </c>
      <c r="AC41" s="27">
        <f t="shared" si="7"/>
        <v>3</v>
      </c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</row>
    <row r="42" spans="1:29" s="79" customFormat="1" ht="27.75" customHeight="1">
      <c r="A42" s="22">
        <v>24</v>
      </c>
      <c r="B42" s="16" t="s">
        <v>59</v>
      </c>
      <c r="C42" s="41" t="s">
        <v>97</v>
      </c>
      <c r="D42" s="25">
        <v>4</v>
      </c>
      <c r="E42" s="26">
        <v>4</v>
      </c>
      <c r="F42" s="25"/>
      <c r="G42" s="3"/>
      <c r="H42" s="3"/>
      <c r="I42" s="3"/>
      <c r="J42" s="3"/>
      <c r="K42" s="4"/>
      <c r="L42" s="5"/>
      <c r="M42" s="5"/>
      <c r="N42" s="5"/>
      <c r="O42" s="5"/>
      <c r="P42" s="6"/>
      <c r="Q42" s="7"/>
      <c r="R42" s="7"/>
      <c r="S42" s="7"/>
      <c r="T42" s="7"/>
      <c r="U42" s="8"/>
      <c r="V42" s="9">
        <v>10</v>
      </c>
      <c r="W42" s="9">
        <v>15</v>
      </c>
      <c r="X42" s="9">
        <v>20</v>
      </c>
      <c r="Y42" s="9">
        <v>30</v>
      </c>
      <c r="Z42" s="10">
        <v>3</v>
      </c>
      <c r="AA42" s="27">
        <f t="shared" si="5"/>
        <v>30</v>
      </c>
      <c r="AB42" s="27">
        <f t="shared" si="6"/>
        <v>75</v>
      </c>
      <c r="AC42" s="27">
        <f t="shared" si="7"/>
        <v>3</v>
      </c>
    </row>
    <row r="43" spans="1:29" s="79" customFormat="1" ht="27.75" customHeight="1">
      <c r="A43" s="22">
        <v>25</v>
      </c>
      <c r="B43" s="16" t="s">
        <v>60</v>
      </c>
      <c r="C43" s="41" t="s">
        <v>98</v>
      </c>
      <c r="D43" s="25"/>
      <c r="E43" s="26">
        <v>3</v>
      </c>
      <c r="F43" s="25"/>
      <c r="G43" s="3"/>
      <c r="H43" s="3"/>
      <c r="I43" s="3"/>
      <c r="J43" s="3"/>
      <c r="K43" s="4"/>
      <c r="L43" s="5"/>
      <c r="M43" s="5"/>
      <c r="N43" s="5"/>
      <c r="O43" s="5"/>
      <c r="P43" s="6"/>
      <c r="Q43" s="7">
        <v>10</v>
      </c>
      <c r="R43" s="7">
        <v>15</v>
      </c>
      <c r="S43" s="7"/>
      <c r="T43" s="7"/>
      <c r="U43" s="8">
        <v>1</v>
      </c>
      <c r="V43" s="9"/>
      <c r="W43" s="9"/>
      <c r="X43" s="9"/>
      <c r="Y43" s="9"/>
      <c r="Z43" s="10"/>
      <c r="AA43" s="27">
        <f t="shared" si="5"/>
        <v>10</v>
      </c>
      <c r="AB43" s="27">
        <f t="shared" si="6"/>
        <v>25</v>
      </c>
      <c r="AC43" s="27">
        <f t="shared" si="7"/>
        <v>1</v>
      </c>
    </row>
    <row r="44" spans="1:29" s="79" customFormat="1" ht="27.75" customHeight="1">
      <c r="A44" s="22">
        <v>26</v>
      </c>
      <c r="B44" s="16" t="s">
        <v>61</v>
      </c>
      <c r="C44" s="41" t="s">
        <v>99</v>
      </c>
      <c r="D44" s="25"/>
      <c r="E44" s="26">
        <v>3</v>
      </c>
      <c r="F44" s="25"/>
      <c r="G44" s="3"/>
      <c r="H44" s="3"/>
      <c r="I44" s="3"/>
      <c r="J44" s="3"/>
      <c r="K44" s="4"/>
      <c r="L44" s="5"/>
      <c r="M44" s="5"/>
      <c r="N44" s="5"/>
      <c r="O44" s="5"/>
      <c r="P44" s="6"/>
      <c r="Q44" s="7">
        <v>15</v>
      </c>
      <c r="R44" s="7">
        <v>35</v>
      </c>
      <c r="S44" s="7"/>
      <c r="T44" s="7"/>
      <c r="U44" s="8">
        <v>2</v>
      </c>
      <c r="V44" s="9"/>
      <c r="W44" s="9"/>
      <c r="X44" s="9"/>
      <c r="Y44" s="9"/>
      <c r="Z44" s="10"/>
      <c r="AA44" s="27">
        <f t="shared" si="5"/>
        <v>15</v>
      </c>
      <c r="AB44" s="27">
        <f t="shared" si="6"/>
        <v>50</v>
      </c>
      <c r="AC44" s="27">
        <f t="shared" si="7"/>
        <v>2</v>
      </c>
    </row>
    <row r="45" spans="1:29" s="79" customFormat="1" ht="27.75" customHeight="1">
      <c r="A45" s="22">
        <v>27</v>
      </c>
      <c r="B45" s="16" t="s">
        <v>67</v>
      </c>
      <c r="C45" s="41" t="s">
        <v>157</v>
      </c>
      <c r="D45" s="25"/>
      <c r="E45" s="26">
        <v>4</v>
      </c>
      <c r="F45" s="25"/>
      <c r="G45" s="3"/>
      <c r="H45" s="3"/>
      <c r="I45" s="3"/>
      <c r="J45" s="3"/>
      <c r="K45" s="4"/>
      <c r="L45" s="5"/>
      <c r="M45" s="5"/>
      <c r="N45" s="5"/>
      <c r="O45" s="5"/>
      <c r="P45" s="6"/>
      <c r="Q45" s="7"/>
      <c r="R45" s="7"/>
      <c r="S45" s="7"/>
      <c r="T45" s="7"/>
      <c r="U45" s="8"/>
      <c r="V45" s="9">
        <v>15</v>
      </c>
      <c r="W45" s="9">
        <v>35</v>
      </c>
      <c r="X45" s="9"/>
      <c r="Y45" s="9"/>
      <c r="Z45" s="10">
        <v>2</v>
      </c>
      <c r="AA45" s="27">
        <f t="shared" si="5"/>
        <v>15</v>
      </c>
      <c r="AB45" s="27">
        <f t="shared" si="6"/>
        <v>50</v>
      </c>
      <c r="AC45" s="27">
        <v>2</v>
      </c>
    </row>
    <row r="46" spans="1:29" s="79" customFormat="1" ht="27.75" customHeight="1">
      <c r="A46" s="22">
        <v>28</v>
      </c>
      <c r="B46" s="16" t="s">
        <v>62</v>
      </c>
      <c r="C46" s="41" t="s">
        <v>100</v>
      </c>
      <c r="D46" s="25"/>
      <c r="E46" s="26">
        <v>3</v>
      </c>
      <c r="F46" s="25"/>
      <c r="G46" s="3"/>
      <c r="H46" s="3"/>
      <c r="I46" s="3"/>
      <c r="J46" s="3"/>
      <c r="K46" s="4"/>
      <c r="L46" s="5"/>
      <c r="M46" s="5"/>
      <c r="N46" s="5"/>
      <c r="O46" s="5"/>
      <c r="P46" s="6"/>
      <c r="Q46" s="7">
        <v>15</v>
      </c>
      <c r="R46" s="7">
        <v>35</v>
      </c>
      <c r="S46" s="7"/>
      <c r="T46" s="7"/>
      <c r="U46" s="8">
        <v>2</v>
      </c>
      <c r="V46" s="9"/>
      <c r="W46" s="9"/>
      <c r="X46" s="9"/>
      <c r="Y46" s="9"/>
      <c r="Z46" s="10"/>
      <c r="AA46" s="27">
        <f t="shared" si="5"/>
        <v>15</v>
      </c>
      <c r="AB46" s="27">
        <f t="shared" si="6"/>
        <v>50</v>
      </c>
      <c r="AC46" s="27">
        <f t="shared" si="7"/>
        <v>2</v>
      </c>
    </row>
    <row r="47" spans="1:40" s="79" customFormat="1" ht="27.75" customHeight="1">
      <c r="A47" s="22">
        <v>29</v>
      </c>
      <c r="B47" s="16" t="s">
        <v>63</v>
      </c>
      <c r="C47" s="41" t="s">
        <v>101</v>
      </c>
      <c r="D47" s="25">
        <v>2</v>
      </c>
      <c r="E47" s="26">
        <v>2</v>
      </c>
      <c r="F47" s="25"/>
      <c r="G47" s="3"/>
      <c r="H47" s="3"/>
      <c r="I47" s="3"/>
      <c r="J47" s="3"/>
      <c r="K47" s="4"/>
      <c r="L47" s="5">
        <v>10</v>
      </c>
      <c r="M47" s="5">
        <v>15</v>
      </c>
      <c r="N47" s="5">
        <v>20</v>
      </c>
      <c r="O47" s="5">
        <v>30</v>
      </c>
      <c r="P47" s="6">
        <v>3</v>
      </c>
      <c r="Q47" s="7"/>
      <c r="R47" s="7"/>
      <c r="S47" s="7"/>
      <c r="T47" s="7"/>
      <c r="U47" s="8"/>
      <c r="V47" s="9"/>
      <c r="W47" s="9"/>
      <c r="X47" s="9"/>
      <c r="Y47" s="9"/>
      <c r="Z47" s="10"/>
      <c r="AA47" s="27">
        <f t="shared" si="5"/>
        <v>30</v>
      </c>
      <c r="AB47" s="27">
        <f t="shared" si="6"/>
        <v>75</v>
      </c>
      <c r="AC47" s="27">
        <f t="shared" si="7"/>
        <v>3</v>
      </c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1:40" s="79" customFormat="1" ht="27.75" customHeight="1">
      <c r="A48" s="22">
        <v>30</v>
      </c>
      <c r="B48" s="16" t="s">
        <v>64</v>
      </c>
      <c r="C48" s="41" t="s">
        <v>102</v>
      </c>
      <c r="D48" s="25"/>
      <c r="E48" s="26">
        <v>1</v>
      </c>
      <c r="F48" s="25"/>
      <c r="G48" s="3">
        <v>20</v>
      </c>
      <c r="H48" s="3">
        <v>30</v>
      </c>
      <c r="I48" s="3"/>
      <c r="J48" s="3"/>
      <c r="K48" s="4">
        <v>2</v>
      </c>
      <c r="L48" s="5"/>
      <c r="M48" s="5"/>
      <c r="N48" s="5"/>
      <c r="O48" s="5"/>
      <c r="P48" s="6"/>
      <c r="Q48" s="7"/>
      <c r="R48" s="7"/>
      <c r="S48" s="7"/>
      <c r="T48" s="7"/>
      <c r="U48" s="8"/>
      <c r="V48" s="9"/>
      <c r="W48" s="9"/>
      <c r="X48" s="9"/>
      <c r="Y48" s="9"/>
      <c r="Z48" s="10"/>
      <c r="AA48" s="27">
        <f t="shared" si="5"/>
        <v>20</v>
      </c>
      <c r="AB48" s="27">
        <f t="shared" si="6"/>
        <v>50</v>
      </c>
      <c r="AC48" s="27">
        <f t="shared" si="7"/>
        <v>2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79" customFormat="1" ht="27.75" customHeight="1">
      <c r="A49" s="22">
        <v>31</v>
      </c>
      <c r="B49" s="16" t="s">
        <v>65</v>
      </c>
      <c r="C49" s="41" t="s">
        <v>103</v>
      </c>
      <c r="D49" s="25">
        <v>3</v>
      </c>
      <c r="E49" s="26">
        <v>3</v>
      </c>
      <c r="F49" s="25"/>
      <c r="G49" s="3"/>
      <c r="H49" s="3"/>
      <c r="I49" s="3"/>
      <c r="J49" s="3"/>
      <c r="K49" s="4"/>
      <c r="L49" s="5"/>
      <c r="M49" s="5"/>
      <c r="N49" s="5"/>
      <c r="O49" s="5"/>
      <c r="P49" s="6"/>
      <c r="Q49" s="7">
        <v>5</v>
      </c>
      <c r="R49" s="7">
        <v>20</v>
      </c>
      <c r="S49" s="7">
        <v>10</v>
      </c>
      <c r="T49" s="7">
        <v>15</v>
      </c>
      <c r="U49" s="8">
        <v>2</v>
      </c>
      <c r="V49" s="9"/>
      <c r="W49" s="9"/>
      <c r="X49" s="9"/>
      <c r="Y49" s="9"/>
      <c r="Z49" s="10"/>
      <c r="AA49" s="27">
        <f t="shared" si="5"/>
        <v>15</v>
      </c>
      <c r="AB49" s="27">
        <f t="shared" si="6"/>
        <v>50</v>
      </c>
      <c r="AC49" s="27">
        <f t="shared" si="7"/>
        <v>2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87" customFormat="1" ht="27.75" customHeight="1">
      <c r="A50" s="205" t="s">
        <v>24</v>
      </c>
      <c r="B50" s="206"/>
      <c r="C50" s="132"/>
      <c r="D50" s="133"/>
      <c r="E50" s="133"/>
      <c r="F50" s="133"/>
      <c r="G50" s="133">
        <f aca="true" t="shared" si="8" ref="G50:AC50">SUM(G38:G49)</f>
        <v>30</v>
      </c>
      <c r="H50" s="133">
        <f t="shared" si="8"/>
        <v>45</v>
      </c>
      <c r="I50" s="133">
        <f t="shared" si="8"/>
        <v>35</v>
      </c>
      <c r="J50" s="133">
        <f t="shared" si="8"/>
        <v>65</v>
      </c>
      <c r="K50" s="133">
        <v>7</v>
      </c>
      <c r="L50" s="133">
        <f t="shared" si="8"/>
        <v>20</v>
      </c>
      <c r="M50" s="133">
        <f t="shared" si="8"/>
        <v>30</v>
      </c>
      <c r="N50" s="133">
        <f t="shared" si="8"/>
        <v>55</v>
      </c>
      <c r="O50" s="133">
        <f t="shared" si="8"/>
        <v>95</v>
      </c>
      <c r="P50" s="133">
        <f t="shared" si="8"/>
        <v>8</v>
      </c>
      <c r="Q50" s="133">
        <f t="shared" si="8"/>
        <v>55</v>
      </c>
      <c r="R50" s="133">
        <f t="shared" si="8"/>
        <v>120</v>
      </c>
      <c r="S50" s="133">
        <f t="shared" si="8"/>
        <v>30</v>
      </c>
      <c r="T50" s="133">
        <f t="shared" si="8"/>
        <v>45</v>
      </c>
      <c r="U50" s="133">
        <f t="shared" si="8"/>
        <v>10</v>
      </c>
      <c r="V50" s="133">
        <f t="shared" si="8"/>
        <v>25</v>
      </c>
      <c r="W50" s="133">
        <f t="shared" si="8"/>
        <v>50</v>
      </c>
      <c r="X50" s="133">
        <f t="shared" si="8"/>
        <v>20</v>
      </c>
      <c r="Y50" s="133">
        <f t="shared" si="8"/>
        <v>30</v>
      </c>
      <c r="Z50" s="133">
        <f t="shared" si="8"/>
        <v>5</v>
      </c>
      <c r="AA50" s="133">
        <f t="shared" si="8"/>
        <v>270</v>
      </c>
      <c r="AB50" s="133">
        <f t="shared" si="8"/>
        <v>750</v>
      </c>
      <c r="AC50" s="133">
        <f t="shared" si="8"/>
        <v>30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29" ht="22.5" customHeight="1">
      <c r="A51" s="100" t="s">
        <v>138</v>
      </c>
      <c r="B51" s="16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</row>
    <row r="52" spans="1:40" ht="22.5" customHeight="1">
      <c r="A52" s="22">
        <v>32</v>
      </c>
      <c r="B52" s="16" t="s">
        <v>66</v>
      </c>
      <c r="C52" s="41" t="s">
        <v>104</v>
      </c>
      <c r="D52" s="26">
        <v>1</v>
      </c>
      <c r="E52" s="26">
        <v>1</v>
      </c>
      <c r="F52" s="25"/>
      <c r="G52" s="3">
        <v>10</v>
      </c>
      <c r="H52" s="3">
        <v>20</v>
      </c>
      <c r="I52" s="3">
        <v>20</v>
      </c>
      <c r="J52" s="3">
        <v>40</v>
      </c>
      <c r="K52" s="4">
        <v>3</v>
      </c>
      <c r="L52" s="5"/>
      <c r="M52" s="5"/>
      <c r="N52" s="29"/>
      <c r="O52" s="29"/>
      <c r="P52" s="30"/>
      <c r="Q52" s="7"/>
      <c r="R52" s="7"/>
      <c r="S52" s="7"/>
      <c r="T52" s="7"/>
      <c r="U52" s="8"/>
      <c r="V52" s="9"/>
      <c r="W52" s="9"/>
      <c r="X52" s="9"/>
      <c r="Y52" s="9"/>
      <c r="Z52" s="10"/>
      <c r="AA52" s="27">
        <f>SUM(G52,I52,L52,N52,Q52,S52,V52,X52,)</f>
        <v>30</v>
      </c>
      <c r="AB52" s="27">
        <f>SUM(G52:J52,L52:O52,Q52:T52,V52:Y52,)</f>
        <v>90</v>
      </c>
      <c r="AC52" s="27">
        <f>SUM(K52,P52,U52,Z52,)</f>
        <v>3</v>
      </c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</row>
    <row r="53" spans="1:40" ht="21.75" customHeight="1">
      <c r="A53" s="22">
        <v>33</v>
      </c>
      <c r="B53" s="16" t="s">
        <v>125</v>
      </c>
      <c r="C53" s="41" t="s">
        <v>105</v>
      </c>
      <c r="D53" s="23"/>
      <c r="E53" s="26" t="s">
        <v>141</v>
      </c>
      <c r="F53" s="25"/>
      <c r="G53" s="3"/>
      <c r="H53" s="3"/>
      <c r="I53" s="3">
        <v>30</v>
      </c>
      <c r="J53" s="3">
        <v>60</v>
      </c>
      <c r="K53" s="4">
        <v>3</v>
      </c>
      <c r="L53" s="5"/>
      <c r="M53" s="5"/>
      <c r="N53" s="29">
        <v>30</v>
      </c>
      <c r="O53" s="29">
        <v>60</v>
      </c>
      <c r="P53" s="30">
        <v>3</v>
      </c>
      <c r="Q53" s="7"/>
      <c r="R53" s="7"/>
      <c r="S53" s="7">
        <v>30</v>
      </c>
      <c r="T53" s="7">
        <v>60</v>
      </c>
      <c r="U53" s="8">
        <v>3</v>
      </c>
      <c r="V53" s="9"/>
      <c r="W53" s="9"/>
      <c r="X53" s="9">
        <v>30</v>
      </c>
      <c r="Y53" s="9">
        <v>60</v>
      </c>
      <c r="Z53" s="10">
        <v>3</v>
      </c>
      <c r="AA53" s="23">
        <v>120</v>
      </c>
      <c r="AB53" s="23">
        <v>360</v>
      </c>
      <c r="AC53" s="27">
        <v>12</v>
      </c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</row>
    <row r="54" spans="1:256" ht="21.75" customHeight="1">
      <c r="A54" s="194" t="s">
        <v>121</v>
      </c>
      <c r="B54" s="195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  <c r="IN54" s="160"/>
      <c r="IO54" s="160"/>
      <c r="IP54" s="160"/>
      <c r="IQ54" s="160"/>
      <c r="IR54" s="160"/>
      <c r="IS54" s="160"/>
      <c r="IT54" s="160"/>
      <c r="IU54" s="160"/>
      <c r="IV54" s="160"/>
    </row>
    <row r="55" spans="1:40" ht="18.75" customHeight="1">
      <c r="A55" s="134">
        <v>34</v>
      </c>
      <c r="B55" s="185" t="s">
        <v>126</v>
      </c>
      <c r="C55" s="135" t="s">
        <v>106</v>
      </c>
      <c r="D55" s="137"/>
      <c r="E55" s="186">
        <v>2</v>
      </c>
      <c r="F55" s="137"/>
      <c r="G55" s="138"/>
      <c r="H55" s="138"/>
      <c r="I55" s="138"/>
      <c r="J55" s="138"/>
      <c r="K55" s="139"/>
      <c r="L55" s="140"/>
      <c r="M55" s="140"/>
      <c r="N55" s="140">
        <v>90</v>
      </c>
      <c r="O55" s="140"/>
      <c r="P55" s="141">
        <v>3</v>
      </c>
      <c r="Q55" s="142"/>
      <c r="R55" s="142"/>
      <c r="S55" s="143"/>
      <c r="T55" s="142"/>
      <c r="U55" s="144"/>
      <c r="V55" s="145"/>
      <c r="W55" s="145"/>
      <c r="X55" s="146"/>
      <c r="Y55" s="145"/>
      <c r="Z55" s="147"/>
      <c r="AA55" s="148">
        <f>SUM(G55,I55,L55,N55,Q55,S55,V55,X55,)</f>
        <v>90</v>
      </c>
      <c r="AB55" s="148">
        <f>SUM(G55:J55,L55:O55,Q55:T55,V55:Y55,)</f>
        <v>90</v>
      </c>
      <c r="AC55" s="148">
        <f>SUM(K55,P55,U55,Z55,)</f>
        <v>3</v>
      </c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</row>
    <row r="56" spans="1:40" s="151" customFormat="1" ht="27.75" customHeight="1">
      <c r="A56" s="152"/>
      <c r="B56" s="153" t="s">
        <v>24</v>
      </c>
      <c r="C56" s="136"/>
      <c r="D56" s="149"/>
      <c r="E56" s="149"/>
      <c r="F56" s="149"/>
      <c r="G56" s="150">
        <f aca="true" t="shared" si="9" ref="G56:AC56">SUM(G52:G55)</f>
        <v>10</v>
      </c>
      <c r="H56" s="150">
        <f t="shared" si="9"/>
        <v>20</v>
      </c>
      <c r="I56" s="150">
        <f t="shared" si="9"/>
        <v>50</v>
      </c>
      <c r="J56" s="150">
        <f t="shared" si="9"/>
        <v>100</v>
      </c>
      <c r="K56" s="150">
        <f t="shared" si="9"/>
        <v>6</v>
      </c>
      <c r="L56" s="150">
        <f t="shared" si="9"/>
        <v>0</v>
      </c>
      <c r="M56" s="150">
        <f t="shared" si="9"/>
        <v>0</v>
      </c>
      <c r="N56" s="150">
        <f t="shared" si="9"/>
        <v>120</v>
      </c>
      <c r="O56" s="150">
        <f t="shared" si="9"/>
        <v>60</v>
      </c>
      <c r="P56" s="150">
        <f t="shared" si="9"/>
        <v>6</v>
      </c>
      <c r="Q56" s="150">
        <f t="shared" si="9"/>
        <v>0</v>
      </c>
      <c r="R56" s="150">
        <f t="shared" si="9"/>
        <v>0</v>
      </c>
      <c r="S56" s="150">
        <f t="shared" si="9"/>
        <v>30</v>
      </c>
      <c r="T56" s="150">
        <f t="shared" si="9"/>
        <v>60</v>
      </c>
      <c r="U56" s="150">
        <f t="shared" si="9"/>
        <v>3</v>
      </c>
      <c r="V56" s="150">
        <f t="shared" si="9"/>
        <v>0</v>
      </c>
      <c r="W56" s="150">
        <f t="shared" si="9"/>
        <v>0</v>
      </c>
      <c r="X56" s="150">
        <f t="shared" si="9"/>
        <v>30</v>
      </c>
      <c r="Y56" s="150">
        <f t="shared" si="9"/>
        <v>60</v>
      </c>
      <c r="Z56" s="150">
        <f t="shared" si="9"/>
        <v>3</v>
      </c>
      <c r="AA56" s="150">
        <f t="shared" si="9"/>
        <v>240</v>
      </c>
      <c r="AB56" s="150">
        <f t="shared" si="9"/>
        <v>540</v>
      </c>
      <c r="AC56" s="150">
        <f t="shared" si="9"/>
        <v>18</v>
      </c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</row>
    <row r="57" spans="1:40" s="159" customFormat="1" ht="25.5" customHeight="1">
      <c r="A57" s="156" t="s">
        <v>124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8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</row>
    <row r="58" spans="1:29" s="131" customFormat="1" ht="23.25" customHeight="1">
      <c r="A58" s="22">
        <v>35</v>
      </c>
      <c r="B58" s="16" t="s">
        <v>114</v>
      </c>
      <c r="C58" s="41" t="s">
        <v>158</v>
      </c>
      <c r="D58" s="120"/>
      <c r="E58" s="121">
        <v>3</v>
      </c>
      <c r="F58" s="120"/>
      <c r="G58" s="122"/>
      <c r="H58" s="122"/>
      <c r="I58" s="122"/>
      <c r="J58" s="122"/>
      <c r="K58" s="123"/>
      <c r="L58" s="124"/>
      <c r="M58" s="124"/>
      <c r="N58" s="124"/>
      <c r="O58" s="124"/>
      <c r="P58" s="125"/>
      <c r="Q58" s="126">
        <v>20</v>
      </c>
      <c r="R58" s="126">
        <v>40</v>
      </c>
      <c r="S58" s="126"/>
      <c r="T58" s="126"/>
      <c r="U58" s="127">
        <v>2</v>
      </c>
      <c r="V58" s="128"/>
      <c r="W58" s="128"/>
      <c r="X58" s="128"/>
      <c r="Y58" s="128"/>
      <c r="Z58" s="129"/>
      <c r="AA58" s="130">
        <f aca="true" t="shared" si="10" ref="AA58:AA64">SUM(G58,I58,L58,N58,Q58,S58,V58,X58,)</f>
        <v>20</v>
      </c>
      <c r="AB58" s="130">
        <f aca="true" t="shared" si="11" ref="AB58:AB64">SUM(G58:J58,L58:O58,Q58:T58,V58:Y58,)</f>
        <v>60</v>
      </c>
      <c r="AC58" s="130">
        <f aca="true" t="shared" si="12" ref="AC58:AC64">+SUM(K58,P58,U58,Z58,)</f>
        <v>2</v>
      </c>
    </row>
    <row r="59" spans="1:29" s="131" customFormat="1" ht="21" customHeight="1">
      <c r="A59" s="22">
        <v>36</v>
      </c>
      <c r="B59" s="16" t="s">
        <v>115</v>
      </c>
      <c r="C59" s="41" t="s">
        <v>159</v>
      </c>
      <c r="D59" s="120"/>
      <c r="E59" s="121" t="s">
        <v>140</v>
      </c>
      <c r="F59" s="120"/>
      <c r="G59" s="122"/>
      <c r="H59" s="122"/>
      <c r="I59" s="122"/>
      <c r="J59" s="122"/>
      <c r="K59" s="123"/>
      <c r="L59" s="124"/>
      <c r="M59" s="124"/>
      <c r="N59" s="124"/>
      <c r="O59" s="124"/>
      <c r="P59" s="125"/>
      <c r="Q59" s="126">
        <v>10</v>
      </c>
      <c r="R59" s="126">
        <v>20</v>
      </c>
      <c r="S59" s="126">
        <v>15</v>
      </c>
      <c r="T59" s="126">
        <v>15</v>
      </c>
      <c r="U59" s="127">
        <v>2</v>
      </c>
      <c r="V59" s="128">
        <v>10</v>
      </c>
      <c r="W59" s="128">
        <v>20</v>
      </c>
      <c r="X59" s="128">
        <v>10</v>
      </c>
      <c r="Y59" s="128">
        <v>20</v>
      </c>
      <c r="Z59" s="129">
        <v>2</v>
      </c>
      <c r="AA59" s="130">
        <f t="shared" si="10"/>
        <v>45</v>
      </c>
      <c r="AB59" s="130">
        <f t="shared" si="11"/>
        <v>120</v>
      </c>
      <c r="AC59" s="130">
        <f t="shared" si="12"/>
        <v>4</v>
      </c>
    </row>
    <row r="60" spans="1:29" s="131" customFormat="1" ht="21" customHeight="1">
      <c r="A60" s="22">
        <v>37</v>
      </c>
      <c r="B60" s="16" t="s">
        <v>107</v>
      </c>
      <c r="C60" s="41" t="s">
        <v>108</v>
      </c>
      <c r="D60" s="120"/>
      <c r="E60" s="121">
        <v>3</v>
      </c>
      <c r="F60" s="120"/>
      <c r="G60" s="122"/>
      <c r="H60" s="122"/>
      <c r="I60" s="122"/>
      <c r="J60" s="122"/>
      <c r="K60" s="123"/>
      <c r="L60" s="124"/>
      <c r="M60" s="124"/>
      <c r="N60" s="124"/>
      <c r="O60" s="124"/>
      <c r="P60" s="125"/>
      <c r="Q60" s="126">
        <v>10</v>
      </c>
      <c r="R60" s="126">
        <v>20</v>
      </c>
      <c r="S60" s="126">
        <v>20</v>
      </c>
      <c r="T60" s="126">
        <v>40</v>
      </c>
      <c r="U60" s="127">
        <v>3</v>
      </c>
      <c r="V60" s="128"/>
      <c r="W60" s="128"/>
      <c r="X60" s="128"/>
      <c r="Y60" s="128"/>
      <c r="Z60" s="129"/>
      <c r="AA60" s="130">
        <f t="shared" si="10"/>
        <v>30</v>
      </c>
      <c r="AB60" s="130">
        <f t="shared" si="11"/>
        <v>90</v>
      </c>
      <c r="AC60" s="130">
        <f t="shared" si="12"/>
        <v>3</v>
      </c>
    </row>
    <row r="61" spans="1:29" s="131" customFormat="1" ht="18.75" customHeight="1">
      <c r="A61" s="22">
        <v>38</v>
      </c>
      <c r="B61" s="16" t="s">
        <v>68</v>
      </c>
      <c r="C61" s="41" t="s">
        <v>109</v>
      </c>
      <c r="D61" s="120"/>
      <c r="E61" s="121" t="s">
        <v>140</v>
      </c>
      <c r="F61" s="120"/>
      <c r="G61" s="122"/>
      <c r="H61" s="122"/>
      <c r="I61" s="122"/>
      <c r="J61" s="122"/>
      <c r="K61" s="123"/>
      <c r="L61" s="124"/>
      <c r="M61" s="124"/>
      <c r="N61" s="124"/>
      <c r="O61" s="124"/>
      <c r="P61" s="125"/>
      <c r="Q61" s="126">
        <v>10</v>
      </c>
      <c r="R61" s="126">
        <v>20</v>
      </c>
      <c r="S61" s="126">
        <v>20</v>
      </c>
      <c r="T61" s="126">
        <v>40</v>
      </c>
      <c r="U61" s="127">
        <v>3</v>
      </c>
      <c r="V61" s="128"/>
      <c r="W61" s="128"/>
      <c r="X61" s="128">
        <v>20</v>
      </c>
      <c r="Y61" s="128">
        <v>40</v>
      </c>
      <c r="Z61" s="129">
        <v>2</v>
      </c>
      <c r="AA61" s="130">
        <f t="shared" si="10"/>
        <v>50</v>
      </c>
      <c r="AB61" s="130">
        <f t="shared" si="11"/>
        <v>150</v>
      </c>
      <c r="AC61" s="130">
        <f t="shared" si="12"/>
        <v>5</v>
      </c>
    </row>
    <row r="62" spans="1:40" s="131" customFormat="1" ht="32.25" customHeight="1">
      <c r="A62" s="22">
        <v>39</v>
      </c>
      <c r="B62" s="16" t="s">
        <v>69</v>
      </c>
      <c r="C62" s="41" t="s">
        <v>110</v>
      </c>
      <c r="D62" s="120"/>
      <c r="E62" s="121">
        <v>3</v>
      </c>
      <c r="F62" s="120"/>
      <c r="G62" s="122"/>
      <c r="H62" s="122"/>
      <c r="I62" s="122"/>
      <c r="J62" s="122"/>
      <c r="K62" s="123"/>
      <c r="L62" s="124"/>
      <c r="M62" s="124"/>
      <c r="N62" s="124"/>
      <c r="O62" s="124"/>
      <c r="P62" s="125"/>
      <c r="Q62" s="126">
        <v>20</v>
      </c>
      <c r="R62" s="126">
        <v>40</v>
      </c>
      <c r="S62" s="126"/>
      <c r="T62" s="126"/>
      <c r="U62" s="127">
        <v>2</v>
      </c>
      <c r="V62" s="128"/>
      <c r="W62" s="128"/>
      <c r="X62" s="128"/>
      <c r="Y62" s="128"/>
      <c r="Z62" s="129"/>
      <c r="AA62" s="130">
        <f t="shared" si="10"/>
        <v>20</v>
      </c>
      <c r="AB62" s="130">
        <f t="shared" si="11"/>
        <v>60</v>
      </c>
      <c r="AC62" s="130">
        <f t="shared" si="12"/>
        <v>2</v>
      </c>
      <c r="AD62" s="117"/>
      <c r="AE62" s="87"/>
      <c r="AF62" s="87"/>
      <c r="AG62" s="87"/>
      <c r="AH62" s="87"/>
      <c r="AI62" s="87"/>
      <c r="AJ62" s="87"/>
      <c r="AK62" s="87"/>
      <c r="AL62" s="87"/>
      <c r="AM62" s="87"/>
      <c r="AN62" s="87"/>
    </row>
    <row r="63" spans="1:40" s="131" customFormat="1" ht="20.25" customHeight="1">
      <c r="A63" s="22">
        <v>40</v>
      </c>
      <c r="B63" s="16" t="s">
        <v>117</v>
      </c>
      <c r="C63" s="41" t="s">
        <v>119</v>
      </c>
      <c r="D63" s="120"/>
      <c r="E63" s="121">
        <v>4</v>
      </c>
      <c r="F63" s="120"/>
      <c r="G63" s="122"/>
      <c r="H63" s="122"/>
      <c r="I63" s="122"/>
      <c r="J63" s="122"/>
      <c r="K63" s="123"/>
      <c r="L63" s="124"/>
      <c r="M63" s="124"/>
      <c r="N63" s="124"/>
      <c r="O63" s="124"/>
      <c r="P63" s="125"/>
      <c r="Q63" s="126"/>
      <c r="R63" s="126"/>
      <c r="S63" s="126"/>
      <c r="T63" s="126"/>
      <c r="U63" s="127"/>
      <c r="V63" s="128"/>
      <c r="W63" s="128"/>
      <c r="X63" s="128">
        <v>25</v>
      </c>
      <c r="Y63" s="128">
        <v>35</v>
      </c>
      <c r="Z63" s="129">
        <v>2</v>
      </c>
      <c r="AA63" s="130">
        <v>25</v>
      </c>
      <c r="AB63" s="130">
        <f t="shared" si="11"/>
        <v>60</v>
      </c>
      <c r="AC63" s="130">
        <v>2</v>
      </c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</row>
    <row r="64" spans="1:40" s="131" customFormat="1" ht="18.75" customHeight="1">
      <c r="A64" s="22">
        <v>41</v>
      </c>
      <c r="B64" s="16" t="s">
        <v>143</v>
      </c>
      <c r="C64" s="41" t="s">
        <v>120</v>
      </c>
      <c r="D64" s="120"/>
      <c r="E64" s="121">
        <v>3</v>
      </c>
      <c r="F64" s="120"/>
      <c r="G64" s="122"/>
      <c r="H64" s="122"/>
      <c r="I64" s="122"/>
      <c r="J64" s="122"/>
      <c r="K64" s="123"/>
      <c r="L64" s="124"/>
      <c r="M64" s="124"/>
      <c r="N64" s="124"/>
      <c r="O64" s="124"/>
      <c r="P64" s="125"/>
      <c r="Q64" s="126">
        <v>20</v>
      </c>
      <c r="R64" s="126">
        <v>40</v>
      </c>
      <c r="S64" s="126"/>
      <c r="T64" s="126"/>
      <c r="U64" s="127">
        <v>2</v>
      </c>
      <c r="V64" s="128"/>
      <c r="W64" s="128"/>
      <c r="X64" s="128"/>
      <c r="Y64" s="128"/>
      <c r="Z64" s="129"/>
      <c r="AA64" s="130">
        <f t="shared" si="10"/>
        <v>20</v>
      </c>
      <c r="AB64" s="130">
        <f t="shared" si="11"/>
        <v>60</v>
      </c>
      <c r="AC64" s="130">
        <f t="shared" si="12"/>
        <v>2</v>
      </c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1:40" s="87" customFormat="1" ht="30" customHeight="1">
      <c r="A65" s="81"/>
      <c r="B65" s="161" t="s">
        <v>122</v>
      </c>
      <c r="C65" s="82"/>
      <c r="D65" s="83"/>
      <c r="E65" s="84"/>
      <c r="F65" s="83"/>
      <c r="G65" s="85">
        <f aca="true" t="shared" si="13" ref="G65:T65">SUM(G58:G64)</f>
        <v>0</v>
      </c>
      <c r="H65" s="85">
        <f t="shared" si="13"/>
        <v>0</v>
      </c>
      <c r="I65" s="85">
        <f t="shared" si="13"/>
        <v>0</v>
      </c>
      <c r="J65" s="85">
        <f t="shared" si="13"/>
        <v>0</v>
      </c>
      <c r="K65" s="85">
        <f t="shared" si="13"/>
        <v>0</v>
      </c>
      <c r="L65" s="85">
        <f t="shared" si="13"/>
        <v>0</v>
      </c>
      <c r="M65" s="85">
        <f t="shared" si="13"/>
        <v>0</v>
      </c>
      <c r="N65" s="85">
        <f t="shared" si="13"/>
        <v>0</v>
      </c>
      <c r="O65" s="85">
        <f t="shared" si="13"/>
        <v>0</v>
      </c>
      <c r="P65" s="85">
        <f t="shared" si="13"/>
        <v>0</v>
      </c>
      <c r="Q65" s="85">
        <f t="shared" si="13"/>
        <v>90</v>
      </c>
      <c r="R65" s="85">
        <f t="shared" si="13"/>
        <v>180</v>
      </c>
      <c r="S65" s="85">
        <f t="shared" si="13"/>
        <v>55</v>
      </c>
      <c r="T65" s="85">
        <f t="shared" si="13"/>
        <v>95</v>
      </c>
      <c r="U65" s="85">
        <v>14</v>
      </c>
      <c r="V65" s="85">
        <f>SUM(V58:V64)</f>
        <v>10</v>
      </c>
      <c r="W65" s="85">
        <f>SUM(W58:W64)</f>
        <v>20</v>
      </c>
      <c r="X65" s="85">
        <f>SUM(X58:X64)</f>
        <v>55</v>
      </c>
      <c r="Y65" s="85">
        <f>SUM(Y58:Y64)</f>
        <v>95</v>
      </c>
      <c r="Z65" s="85">
        <f>SUM(Z58:Z64)</f>
        <v>6</v>
      </c>
      <c r="AA65" s="86">
        <f>+SUM(AA58:AA64)</f>
        <v>210</v>
      </c>
      <c r="AB65" s="86">
        <f>SUM(AB58:AB64)</f>
        <v>600</v>
      </c>
      <c r="AC65" s="85">
        <f>SUM(AC58:AD64)</f>
        <v>20</v>
      </c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s="159" customFormat="1" ht="30" customHeight="1">
      <c r="A66" s="174"/>
      <c r="B66" s="175" t="s">
        <v>123</v>
      </c>
      <c r="C66" s="176"/>
      <c r="D66" s="177"/>
      <c r="E66" s="178"/>
      <c r="F66" s="177"/>
      <c r="G66" s="177"/>
      <c r="H66" s="177"/>
      <c r="I66" s="177"/>
      <c r="J66" s="177"/>
      <c r="K66" s="179"/>
      <c r="L66" s="177"/>
      <c r="M66" s="177"/>
      <c r="N66" s="177"/>
      <c r="O66" s="177"/>
      <c r="P66" s="179"/>
      <c r="Q66" s="177"/>
      <c r="R66" s="177"/>
      <c r="S66" s="177"/>
      <c r="T66" s="177"/>
      <c r="U66" s="179"/>
      <c r="V66" s="177"/>
      <c r="W66" s="177"/>
      <c r="X66" s="177"/>
      <c r="Y66" s="177"/>
      <c r="Z66" s="179"/>
      <c r="AA66" s="180"/>
      <c r="AB66" s="180"/>
      <c r="AC66" s="179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</row>
    <row r="67" spans="1:246" s="32" customFormat="1" ht="23.25" customHeight="1">
      <c r="A67" s="15">
        <v>42</v>
      </c>
      <c r="B67" s="119" t="s">
        <v>70</v>
      </c>
      <c r="C67" s="41" t="s">
        <v>133</v>
      </c>
      <c r="D67" s="28"/>
      <c r="E67" s="2">
        <v>3</v>
      </c>
      <c r="F67" s="28"/>
      <c r="G67" s="4"/>
      <c r="H67" s="4"/>
      <c r="I67" s="4"/>
      <c r="J67" s="4"/>
      <c r="K67" s="4"/>
      <c r="L67" s="30"/>
      <c r="M67" s="30"/>
      <c r="N67" s="30"/>
      <c r="O67" s="30"/>
      <c r="P67" s="30"/>
      <c r="Q67" s="7">
        <v>20</v>
      </c>
      <c r="R67" s="7">
        <v>40</v>
      </c>
      <c r="S67" s="7"/>
      <c r="T67" s="7"/>
      <c r="U67" s="7">
        <v>2</v>
      </c>
      <c r="V67" s="9"/>
      <c r="W67" s="9"/>
      <c r="X67" s="9"/>
      <c r="Y67" s="9"/>
      <c r="Z67" s="9"/>
      <c r="AA67" s="28">
        <f aca="true" t="shared" si="14" ref="AA67:AA73">+SUM(G67,I67,L67,N67,Q67,S67,V67,X67,)</f>
        <v>20</v>
      </c>
      <c r="AB67" s="28">
        <f aca="true" t="shared" si="15" ref="AB67:AB73">SUM(G67:J67,L67:O67,Q67:T67,V67:Y67,)</f>
        <v>60</v>
      </c>
      <c r="AC67" s="28">
        <f aca="true" t="shared" si="16" ref="AC67:AC73">SUM(K67,P67,U67,Z67,)</f>
        <v>2</v>
      </c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</row>
    <row r="68" spans="1:246" s="32" customFormat="1" ht="31.5" customHeight="1">
      <c r="A68" s="15">
        <v>43</v>
      </c>
      <c r="B68" s="119" t="s">
        <v>116</v>
      </c>
      <c r="C68" s="41" t="s">
        <v>160</v>
      </c>
      <c r="D68" s="28"/>
      <c r="E68" s="2" t="s">
        <v>140</v>
      </c>
      <c r="F68" s="28"/>
      <c r="G68" s="4"/>
      <c r="H68" s="4"/>
      <c r="I68" s="4"/>
      <c r="J68" s="4"/>
      <c r="K68" s="4"/>
      <c r="L68" s="30"/>
      <c r="M68" s="30"/>
      <c r="N68" s="30"/>
      <c r="O68" s="30"/>
      <c r="P68" s="30"/>
      <c r="Q68" s="7">
        <v>10</v>
      </c>
      <c r="R68" s="7">
        <v>20</v>
      </c>
      <c r="S68" s="7">
        <v>15</v>
      </c>
      <c r="T68" s="7">
        <v>15</v>
      </c>
      <c r="U68" s="7">
        <v>2</v>
      </c>
      <c r="V68" s="9">
        <v>10</v>
      </c>
      <c r="W68" s="9">
        <v>20</v>
      </c>
      <c r="X68" s="9">
        <v>10</v>
      </c>
      <c r="Y68" s="9">
        <v>20</v>
      </c>
      <c r="Z68" s="9">
        <v>2</v>
      </c>
      <c r="AA68" s="28">
        <f t="shared" si="14"/>
        <v>45</v>
      </c>
      <c r="AB68" s="28">
        <f t="shared" si="15"/>
        <v>120</v>
      </c>
      <c r="AC68" s="28">
        <f t="shared" si="16"/>
        <v>4</v>
      </c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</row>
    <row r="69" spans="1:246" s="32" customFormat="1" ht="21" customHeight="1">
      <c r="A69" s="15">
        <v>44</v>
      </c>
      <c r="B69" s="119" t="s">
        <v>71</v>
      </c>
      <c r="C69" s="41" t="s">
        <v>134</v>
      </c>
      <c r="D69" s="28"/>
      <c r="E69" s="2">
        <v>3</v>
      </c>
      <c r="F69" s="28"/>
      <c r="G69" s="4"/>
      <c r="H69" s="4"/>
      <c r="I69" s="4"/>
      <c r="J69" s="4"/>
      <c r="K69" s="4"/>
      <c r="L69" s="6"/>
      <c r="M69" s="6"/>
      <c r="N69" s="6"/>
      <c r="O69" s="6"/>
      <c r="P69" s="6"/>
      <c r="Q69" s="7">
        <v>10</v>
      </c>
      <c r="R69" s="7">
        <v>20</v>
      </c>
      <c r="S69" s="7">
        <v>20</v>
      </c>
      <c r="T69" s="7">
        <v>40</v>
      </c>
      <c r="U69" s="7">
        <v>3</v>
      </c>
      <c r="V69" s="13"/>
      <c r="W69" s="13"/>
      <c r="X69" s="13"/>
      <c r="Y69" s="13"/>
      <c r="Z69" s="13"/>
      <c r="AA69" s="28">
        <f t="shared" si="14"/>
        <v>30</v>
      </c>
      <c r="AB69" s="28">
        <f t="shared" si="15"/>
        <v>90</v>
      </c>
      <c r="AC69" s="28">
        <f t="shared" si="16"/>
        <v>3</v>
      </c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</row>
    <row r="70" spans="1:246" s="32" customFormat="1" ht="17.25" customHeight="1">
      <c r="A70" s="15">
        <v>45</v>
      </c>
      <c r="B70" s="119" t="s">
        <v>75</v>
      </c>
      <c r="C70" s="41" t="s">
        <v>161</v>
      </c>
      <c r="D70" s="28"/>
      <c r="E70" s="2" t="s">
        <v>140</v>
      </c>
      <c r="F70" s="28"/>
      <c r="G70" s="4"/>
      <c r="H70" s="4"/>
      <c r="I70" s="4"/>
      <c r="J70" s="4"/>
      <c r="K70" s="4"/>
      <c r="L70" s="6"/>
      <c r="M70" s="6"/>
      <c r="N70" s="6"/>
      <c r="O70" s="6"/>
      <c r="P70" s="6"/>
      <c r="Q70" s="7">
        <v>10</v>
      </c>
      <c r="R70" s="7">
        <v>20</v>
      </c>
      <c r="S70" s="7">
        <v>20</v>
      </c>
      <c r="T70" s="7">
        <v>40</v>
      </c>
      <c r="U70" s="7">
        <v>3</v>
      </c>
      <c r="V70" s="13"/>
      <c r="W70" s="13"/>
      <c r="X70" s="13">
        <v>20</v>
      </c>
      <c r="Y70" s="13">
        <v>40</v>
      </c>
      <c r="Z70" s="13">
        <v>2</v>
      </c>
      <c r="AA70" s="28">
        <f t="shared" si="14"/>
        <v>50</v>
      </c>
      <c r="AB70" s="28">
        <f t="shared" si="15"/>
        <v>150</v>
      </c>
      <c r="AC70" s="28">
        <f t="shared" si="16"/>
        <v>5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</row>
    <row r="71" spans="1:246" s="32" customFormat="1" ht="20.25" customHeight="1">
      <c r="A71" s="15">
        <v>46</v>
      </c>
      <c r="B71" s="119" t="s">
        <v>112</v>
      </c>
      <c r="C71" s="41" t="s">
        <v>135</v>
      </c>
      <c r="D71" s="28"/>
      <c r="E71" s="2">
        <v>3</v>
      </c>
      <c r="F71" s="28"/>
      <c r="G71" s="4"/>
      <c r="H71" s="4"/>
      <c r="I71" s="4"/>
      <c r="J71" s="4"/>
      <c r="K71" s="4"/>
      <c r="L71" s="6"/>
      <c r="M71" s="6"/>
      <c r="N71" s="6"/>
      <c r="O71" s="6"/>
      <c r="P71" s="6"/>
      <c r="Q71" s="7">
        <v>20</v>
      </c>
      <c r="R71" s="7">
        <v>40</v>
      </c>
      <c r="S71" s="7"/>
      <c r="T71" s="7"/>
      <c r="U71" s="7">
        <v>2</v>
      </c>
      <c r="V71" s="13"/>
      <c r="W71" s="13"/>
      <c r="X71" s="13"/>
      <c r="Y71" s="13"/>
      <c r="Z71" s="13"/>
      <c r="AA71" s="28">
        <f t="shared" si="14"/>
        <v>20</v>
      </c>
      <c r="AB71" s="28">
        <f t="shared" si="15"/>
        <v>60</v>
      </c>
      <c r="AC71" s="28">
        <f t="shared" si="16"/>
        <v>2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</row>
    <row r="72" spans="1:246" s="32" customFormat="1" ht="20.25" customHeight="1">
      <c r="A72" s="15">
        <v>47</v>
      </c>
      <c r="B72" s="119" t="s">
        <v>118</v>
      </c>
      <c r="C72" s="41" t="s">
        <v>136</v>
      </c>
      <c r="D72" s="28"/>
      <c r="E72" s="2">
        <v>4</v>
      </c>
      <c r="F72" s="28"/>
      <c r="G72" s="4"/>
      <c r="H72" s="4"/>
      <c r="I72" s="4"/>
      <c r="J72" s="4"/>
      <c r="K72" s="4"/>
      <c r="L72" s="6"/>
      <c r="M72" s="6"/>
      <c r="N72" s="6"/>
      <c r="O72" s="6"/>
      <c r="P72" s="6"/>
      <c r="Q72" s="7"/>
      <c r="R72" s="7"/>
      <c r="S72" s="7"/>
      <c r="T72" s="7"/>
      <c r="U72" s="7"/>
      <c r="V72" s="13"/>
      <c r="W72" s="13"/>
      <c r="X72" s="13">
        <v>25</v>
      </c>
      <c r="Y72" s="13">
        <v>35</v>
      </c>
      <c r="Z72" s="13">
        <v>2</v>
      </c>
      <c r="AA72" s="28">
        <v>25</v>
      </c>
      <c r="AB72" s="28">
        <f t="shared" si="15"/>
        <v>60</v>
      </c>
      <c r="AC72" s="28">
        <v>2</v>
      </c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</row>
    <row r="73" spans="1:40" ht="29.25" customHeight="1">
      <c r="A73" s="33">
        <v>48</v>
      </c>
      <c r="B73" s="119" t="s">
        <v>72</v>
      </c>
      <c r="C73" s="41" t="s">
        <v>137</v>
      </c>
      <c r="D73" s="2"/>
      <c r="E73" s="2">
        <v>3</v>
      </c>
      <c r="F73" s="2"/>
      <c r="G73" s="3"/>
      <c r="H73" s="3"/>
      <c r="I73" s="3"/>
      <c r="J73" s="3"/>
      <c r="K73" s="4"/>
      <c r="L73" s="29"/>
      <c r="M73" s="29"/>
      <c r="N73" s="29"/>
      <c r="O73" s="29"/>
      <c r="P73" s="30"/>
      <c r="Q73" s="7">
        <v>20</v>
      </c>
      <c r="R73" s="7">
        <v>40</v>
      </c>
      <c r="S73" s="7"/>
      <c r="T73" s="7"/>
      <c r="U73" s="7">
        <v>2</v>
      </c>
      <c r="V73" s="9"/>
      <c r="W73" s="9"/>
      <c r="X73" s="9"/>
      <c r="Y73" s="9"/>
      <c r="Z73" s="9"/>
      <c r="AA73" s="28">
        <f t="shared" si="14"/>
        <v>20</v>
      </c>
      <c r="AB73" s="28">
        <f t="shared" si="15"/>
        <v>60</v>
      </c>
      <c r="AC73" s="28">
        <f t="shared" si="16"/>
        <v>2</v>
      </c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87" customFormat="1" ht="24.75" customHeight="1">
      <c r="A74" s="162"/>
      <c r="B74" s="172" t="s">
        <v>131</v>
      </c>
      <c r="C74" s="132"/>
      <c r="D74" s="86"/>
      <c r="E74" s="86"/>
      <c r="F74" s="85"/>
      <c r="G74" s="85">
        <f aca="true" t="shared" si="17" ref="G74:T74">SUM(G67:G73)</f>
        <v>0</v>
      </c>
      <c r="H74" s="85">
        <f t="shared" si="17"/>
        <v>0</v>
      </c>
      <c r="I74" s="85">
        <f t="shared" si="17"/>
        <v>0</v>
      </c>
      <c r="J74" s="85">
        <f t="shared" si="17"/>
        <v>0</v>
      </c>
      <c r="K74" s="85">
        <f t="shared" si="17"/>
        <v>0</v>
      </c>
      <c r="L74" s="85">
        <f t="shared" si="17"/>
        <v>0</v>
      </c>
      <c r="M74" s="85">
        <f t="shared" si="17"/>
        <v>0</v>
      </c>
      <c r="N74" s="85">
        <f t="shared" si="17"/>
        <v>0</v>
      </c>
      <c r="O74" s="85">
        <f t="shared" si="17"/>
        <v>0</v>
      </c>
      <c r="P74" s="85">
        <f t="shared" si="17"/>
        <v>0</v>
      </c>
      <c r="Q74" s="85">
        <f t="shared" si="17"/>
        <v>90</v>
      </c>
      <c r="R74" s="85">
        <f t="shared" si="17"/>
        <v>180</v>
      </c>
      <c r="S74" s="85">
        <f t="shared" si="17"/>
        <v>55</v>
      </c>
      <c r="T74" s="85">
        <f t="shared" si="17"/>
        <v>95</v>
      </c>
      <c r="U74" s="85">
        <v>14</v>
      </c>
      <c r="V74" s="85">
        <f aca="true" t="shared" si="18" ref="V74:AB74">SUM(V67:V73)</f>
        <v>10</v>
      </c>
      <c r="W74" s="85">
        <f t="shared" si="18"/>
        <v>20</v>
      </c>
      <c r="X74" s="85">
        <f t="shared" si="18"/>
        <v>55</v>
      </c>
      <c r="Y74" s="85">
        <f t="shared" si="18"/>
        <v>95</v>
      </c>
      <c r="Z74" s="85">
        <f t="shared" si="18"/>
        <v>6</v>
      </c>
      <c r="AA74" s="85">
        <f t="shared" si="18"/>
        <v>210</v>
      </c>
      <c r="AB74" s="85">
        <f t="shared" si="18"/>
        <v>600</v>
      </c>
      <c r="AC74" s="85">
        <f>+SUM(AC67:AC73)</f>
        <v>20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29" ht="29.25" customHeight="1" thickBot="1">
      <c r="A75" s="203" t="s">
        <v>27</v>
      </c>
      <c r="B75" s="204"/>
      <c r="C75" s="44"/>
      <c r="D75" s="28"/>
      <c r="E75" s="28"/>
      <c r="F75" s="28"/>
      <c r="G75" s="35">
        <f aca="true" t="shared" si="19" ref="G75:AB75">+SUM(G20,G36,G50,G56,G65)</f>
        <v>110</v>
      </c>
      <c r="H75" s="35">
        <f t="shared" si="19"/>
        <v>190</v>
      </c>
      <c r="I75" s="35">
        <f t="shared" si="19"/>
        <v>185</v>
      </c>
      <c r="J75" s="35">
        <f t="shared" si="19"/>
        <v>330</v>
      </c>
      <c r="K75" s="35">
        <f t="shared" si="19"/>
        <v>30</v>
      </c>
      <c r="L75" s="35">
        <f t="shared" si="19"/>
        <v>110</v>
      </c>
      <c r="M75" s="35">
        <f t="shared" si="19"/>
        <v>190</v>
      </c>
      <c r="N75" s="35">
        <f t="shared" si="19"/>
        <v>220</v>
      </c>
      <c r="O75" s="35">
        <f t="shared" si="19"/>
        <v>270</v>
      </c>
      <c r="P75" s="35">
        <f t="shared" si="19"/>
        <v>30</v>
      </c>
      <c r="Q75" s="35">
        <f t="shared" si="19"/>
        <v>155</v>
      </c>
      <c r="R75" s="35">
        <f t="shared" si="19"/>
        <v>315</v>
      </c>
      <c r="S75" s="35">
        <f t="shared" si="19"/>
        <v>130</v>
      </c>
      <c r="T75" s="35">
        <f t="shared" si="19"/>
        <v>235</v>
      </c>
      <c r="U75" s="35">
        <f t="shared" si="19"/>
        <v>30</v>
      </c>
      <c r="V75" s="35">
        <f t="shared" si="19"/>
        <v>100</v>
      </c>
      <c r="W75" s="35">
        <f t="shared" si="19"/>
        <v>205</v>
      </c>
      <c r="X75" s="35">
        <f t="shared" si="19"/>
        <v>170</v>
      </c>
      <c r="Y75" s="35">
        <f t="shared" si="19"/>
        <v>320</v>
      </c>
      <c r="Z75" s="35">
        <f t="shared" si="19"/>
        <v>30</v>
      </c>
      <c r="AA75" s="35">
        <f t="shared" si="19"/>
        <v>1180</v>
      </c>
      <c r="AB75" s="35">
        <f t="shared" si="19"/>
        <v>3235</v>
      </c>
      <c r="AC75" s="35">
        <f>SUM(AC20,AC36,AC50,AC56,AC65)</f>
        <v>120</v>
      </c>
    </row>
    <row r="76" spans="1:40" ht="15.75" customHeight="1">
      <c r="A76" s="67"/>
      <c r="B76" s="65" t="s">
        <v>38</v>
      </c>
      <c r="C76" s="64"/>
      <c r="D76" s="64"/>
      <c r="E76" s="64"/>
      <c r="F76" s="64"/>
      <c r="G76" s="212">
        <f>SUM(G75:J75)</f>
        <v>815</v>
      </c>
      <c r="H76" s="213"/>
      <c r="I76" s="213"/>
      <c r="J76" s="214"/>
      <c r="K76" s="69"/>
      <c r="L76" s="212">
        <f>SUM(L75:O75)</f>
        <v>790</v>
      </c>
      <c r="M76" s="213"/>
      <c r="N76" s="213"/>
      <c r="O76" s="214"/>
      <c r="P76" s="69"/>
      <c r="Q76" s="212">
        <f>SUM(Q75:T75)</f>
        <v>835</v>
      </c>
      <c r="R76" s="213"/>
      <c r="S76" s="213"/>
      <c r="T76" s="214"/>
      <c r="U76" s="69"/>
      <c r="V76" s="212">
        <f>SUM(V75:Y75)</f>
        <v>795</v>
      </c>
      <c r="W76" s="213"/>
      <c r="X76" s="213"/>
      <c r="Y76" s="214"/>
      <c r="Z76" s="69"/>
      <c r="AA76" s="77"/>
      <c r="AB76" s="77"/>
      <c r="AC76" s="77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29" ht="15.75" customHeight="1">
      <c r="A77" s="67"/>
      <c r="B77" s="65" t="s">
        <v>39</v>
      </c>
      <c r="C77" s="63"/>
      <c r="D77" s="63"/>
      <c r="E77" s="63"/>
      <c r="F77" s="63"/>
      <c r="G77" s="209">
        <f>SUM(G75,I75)</f>
        <v>295</v>
      </c>
      <c r="H77" s="210"/>
      <c r="I77" s="210"/>
      <c r="J77" s="211"/>
      <c r="K77" s="70"/>
      <c r="L77" s="209">
        <f>SUM(L75,N75)</f>
        <v>330</v>
      </c>
      <c r="M77" s="210"/>
      <c r="N77" s="210"/>
      <c r="O77" s="211"/>
      <c r="P77" s="70"/>
      <c r="Q77" s="209">
        <f>SUM(Q75,S75)</f>
        <v>285</v>
      </c>
      <c r="R77" s="210"/>
      <c r="S77" s="210"/>
      <c r="T77" s="211"/>
      <c r="U77" s="70"/>
      <c r="V77" s="209">
        <f>SUM(V75,X75)</f>
        <v>270</v>
      </c>
      <c r="W77" s="210"/>
      <c r="X77" s="210"/>
      <c r="Y77" s="211"/>
      <c r="Z77" s="70"/>
      <c r="AA77" s="78"/>
      <c r="AB77" s="78"/>
      <c r="AC77" s="78"/>
    </row>
    <row r="78" spans="1:29" ht="15.75" customHeight="1">
      <c r="A78" s="67"/>
      <c r="B78" s="65" t="s">
        <v>40</v>
      </c>
      <c r="C78" s="63"/>
      <c r="D78" s="63"/>
      <c r="E78" s="63"/>
      <c r="F78" s="63"/>
      <c r="G78" s="216">
        <f>SUM(H75,J75)</f>
        <v>520</v>
      </c>
      <c r="H78" s="217"/>
      <c r="I78" s="217"/>
      <c r="J78" s="218"/>
      <c r="K78" s="70"/>
      <c r="L78" s="216">
        <f>SUM(M75,O75)</f>
        <v>460</v>
      </c>
      <c r="M78" s="217"/>
      <c r="N78" s="217"/>
      <c r="O78" s="218"/>
      <c r="P78" s="70"/>
      <c r="Q78" s="209">
        <f>SUM(R75,T75)</f>
        <v>550</v>
      </c>
      <c r="R78" s="210"/>
      <c r="S78" s="210"/>
      <c r="T78" s="211"/>
      <c r="U78" s="70"/>
      <c r="V78" s="209">
        <f>SUM(W75,Y75)</f>
        <v>525</v>
      </c>
      <c r="W78" s="210"/>
      <c r="X78" s="210"/>
      <c r="Y78" s="211"/>
      <c r="Z78" s="70"/>
      <c r="AA78" s="78"/>
      <c r="AB78" s="78"/>
      <c r="AC78" s="78"/>
    </row>
    <row r="79" spans="1:246" s="40" customFormat="1" ht="21" customHeight="1">
      <c r="A79" s="66" t="s">
        <v>35</v>
      </c>
      <c r="B79" s="182" t="s">
        <v>132</v>
      </c>
      <c r="C79" s="42"/>
      <c r="D79" s="38"/>
      <c r="E79" s="38"/>
      <c r="F79" s="173"/>
      <c r="G79" s="268"/>
      <c r="H79" s="268"/>
      <c r="I79" s="268"/>
      <c r="J79" s="268"/>
      <c r="K79" s="268"/>
      <c r="L79" s="268"/>
      <c r="M79" s="268"/>
      <c r="N79" s="268"/>
      <c r="O79" s="26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68"/>
      <c r="AB79" s="68"/>
      <c r="AC79" s="68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</row>
    <row r="80" spans="1:246" s="40" customFormat="1" ht="39" customHeight="1">
      <c r="A80" s="269" t="s">
        <v>162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1"/>
      <c r="AM80" s="1"/>
      <c r="AN80" s="1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</row>
    <row r="81" spans="1:246" s="40" customFormat="1" ht="37.5" customHeight="1">
      <c r="A81" s="271" t="s">
        <v>163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0"/>
      <c r="AF81" s="270"/>
      <c r="AG81" s="270"/>
      <c r="AH81" s="270"/>
      <c r="AI81" s="1"/>
      <c r="AJ81" s="1"/>
      <c r="AK81" s="1"/>
      <c r="AL81" s="1"/>
      <c r="AM81" s="1"/>
      <c r="AN81" s="1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</row>
    <row r="82" spans="1:246" s="40" customFormat="1" ht="21" customHeight="1">
      <c r="A82" s="273" t="s">
        <v>164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5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</row>
    <row r="83" spans="1:30" ht="24.75" customHeight="1">
      <c r="A83" s="51" t="s">
        <v>28</v>
      </c>
      <c r="B83" s="52"/>
      <c r="C83" s="46"/>
      <c r="D83" s="53"/>
      <c r="E83" s="53"/>
      <c r="F83" s="53"/>
      <c r="G83" s="54"/>
      <c r="H83" s="54"/>
      <c r="I83" s="54"/>
      <c r="J83" s="48"/>
      <c r="K83" s="49"/>
      <c r="L83" s="48"/>
      <c r="M83" s="48"/>
      <c r="N83" s="48"/>
      <c r="O83" s="48"/>
      <c r="P83" s="49"/>
      <c r="Q83" s="48"/>
      <c r="R83" s="48"/>
      <c r="S83" s="48"/>
      <c r="T83" s="48"/>
      <c r="U83" s="49"/>
      <c r="V83" s="48"/>
      <c r="W83" s="48"/>
      <c r="X83" s="48"/>
      <c r="Y83" s="48"/>
      <c r="Z83" s="49"/>
      <c r="AA83" s="187"/>
      <c r="AB83" s="187"/>
      <c r="AC83" s="187"/>
      <c r="AD83" s="47"/>
    </row>
    <row r="84" spans="1:29" ht="12" customHeight="1">
      <c r="A84" s="207" t="s">
        <v>29</v>
      </c>
      <c r="B84" s="207"/>
      <c r="C84" s="46"/>
      <c r="D84" s="207" t="s">
        <v>149</v>
      </c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15" t="s">
        <v>30</v>
      </c>
      <c r="P84" s="215"/>
      <c r="Q84" s="215"/>
      <c r="R84" s="215"/>
      <c r="S84" s="215"/>
      <c r="T84" s="215"/>
      <c r="U84" s="215"/>
      <c r="V84" s="47"/>
      <c r="W84" s="47"/>
      <c r="X84" s="47"/>
      <c r="Y84" s="47"/>
      <c r="Z84" s="47"/>
      <c r="AA84" s="75" t="e">
        <f>SUM(#REF!,#REF!,#REF!,#REF!,#REF!,#REF!)</f>
        <v>#REF!</v>
      </c>
      <c r="AB84" s="75" t="e">
        <f>SUM(#REF!,#REF!,#REF!,#REF!,#REF!,#REF!)</f>
        <v>#REF!</v>
      </c>
      <c r="AC84" s="48"/>
    </row>
    <row r="85" spans="1:29" ht="12" customHeight="1">
      <c r="A85" s="207" t="s">
        <v>31</v>
      </c>
      <c r="B85" s="207"/>
      <c r="C85" s="46"/>
      <c r="D85" s="207" t="s">
        <v>34</v>
      </c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15" t="s">
        <v>32</v>
      </c>
      <c r="P85" s="215"/>
      <c r="Q85" s="215"/>
      <c r="R85" s="215"/>
      <c r="S85" s="215"/>
      <c r="T85" s="215"/>
      <c r="U85" s="215"/>
      <c r="V85" s="47"/>
      <c r="W85" s="47"/>
      <c r="X85" s="47"/>
      <c r="Y85" s="47"/>
      <c r="Z85" s="47"/>
      <c r="AA85" s="48"/>
      <c r="AB85" s="48"/>
      <c r="AC85" s="48"/>
    </row>
    <row r="86" spans="1:29" ht="11.25" customHeight="1">
      <c r="A86" s="207" t="s">
        <v>33</v>
      </c>
      <c r="B86" s="207"/>
      <c r="C86" s="46"/>
      <c r="D86" s="207" t="s">
        <v>152</v>
      </c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48"/>
      <c r="P86" s="49"/>
      <c r="Q86" s="48"/>
      <c r="R86" s="48"/>
      <c r="S86" s="48"/>
      <c r="T86" s="48"/>
      <c r="U86" s="49"/>
      <c r="V86" s="48"/>
      <c r="W86" s="48"/>
      <c r="X86" s="48"/>
      <c r="Y86" s="48"/>
      <c r="Z86" s="49"/>
      <c r="AA86" s="48"/>
      <c r="AB86" s="48"/>
      <c r="AC86" s="48"/>
    </row>
    <row r="87" spans="1:29" ht="11.25" customHeight="1">
      <c r="A87" s="207" t="s">
        <v>147</v>
      </c>
      <c r="B87" s="207"/>
      <c r="C87" s="46"/>
      <c r="D87" s="207" t="s">
        <v>150</v>
      </c>
      <c r="E87" s="207"/>
      <c r="F87" s="207"/>
      <c r="G87" s="207"/>
      <c r="H87" s="103"/>
      <c r="I87" s="103"/>
      <c r="J87" s="103"/>
      <c r="K87" s="103"/>
      <c r="L87" s="103"/>
      <c r="M87" s="103"/>
      <c r="N87" s="103"/>
      <c r="O87" s="48"/>
      <c r="P87" s="49"/>
      <c r="Q87" s="48"/>
      <c r="R87" s="48"/>
      <c r="S87" s="48"/>
      <c r="T87" s="48"/>
      <c r="U87" s="49"/>
      <c r="V87" s="48"/>
      <c r="W87" s="48"/>
      <c r="X87" s="48"/>
      <c r="Y87" s="48"/>
      <c r="Z87" s="49"/>
      <c r="AA87" s="48"/>
      <c r="AB87" s="48"/>
      <c r="AC87" s="48"/>
    </row>
    <row r="88" spans="1:29" ht="13.5" customHeight="1">
      <c r="A88" s="207" t="s">
        <v>148</v>
      </c>
      <c r="B88" s="207"/>
      <c r="C88" s="46"/>
      <c r="D88" s="208" t="s">
        <v>151</v>
      </c>
      <c r="E88" s="208"/>
      <c r="F88" s="208"/>
      <c r="G88" s="208"/>
      <c r="H88" s="208"/>
      <c r="I88" s="208"/>
      <c r="J88" s="50"/>
      <c r="K88" s="50"/>
      <c r="L88" s="50"/>
      <c r="M88" s="48"/>
      <c r="N88" s="48"/>
      <c r="O88" s="48"/>
      <c r="P88" s="49"/>
      <c r="Q88" s="48"/>
      <c r="R88" s="48"/>
      <c r="S88" s="48"/>
      <c r="T88" s="48"/>
      <c r="U88" s="49"/>
      <c r="V88" s="48"/>
      <c r="W88" s="48"/>
      <c r="X88" s="48"/>
      <c r="Y88" s="48"/>
      <c r="Z88" s="49"/>
      <c r="AA88" s="48"/>
      <c r="AB88" s="48"/>
      <c r="AC88" s="48"/>
    </row>
  </sheetData>
  <sheetProtection/>
  <mergeCells count="80">
    <mergeCell ref="A82:AD82"/>
    <mergeCell ref="A80:AK80"/>
    <mergeCell ref="A81:AH81"/>
    <mergeCell ref="AB16:AB19"/>
    <mergeCell ref="AC16:AC19"/>
    <mergeCell ref="Q9:U9"/>
    <mergeCell ref="L9:P9"/>
    <mergeCell ref="AB8:AB10"/>
    <mergeCell ref="Q8:Z8"/>
    <mergeCell ref="AA8:AA10"/>
    <mergeCell ref="Y16:Y19"/>
    <mergeCell ref="U16:U19"/>
    <mergeCell ref="T16:T19"/>
    <mergeCell ref="M16:M19"/>
    <mergeCell ref="N16:N19"/>
    <mergeCell ref="B2:C2"/>
    <mergeCell ref="D87:G87"/>
    <mergeCell ref="A20:B20"/>
    <mergeCell ref="A36:B36"/>
    <mergeCell ref="C16:C17"/>
    <mergeCell ref="E16:E19"/>
    <mergeCell ref="L78:O78"/>
    <mergeCell ref="V16:V19"/>
    <mergeCell ref="Q16:Q19"/>
    <mergeCell ref="Z16:Z19"/>
    <mergeCell ref="AA16:AA19"/>
    <mergeCell ref="A1:AC1"/>
    <mergeCell ref="Q76:T76"/>
    <mergeCell ref="V76:Y76"/>
    <mergeCell ref="V9:Z9"/>
    <mergeCell ref="D8:F9"/>
    <mergeCell ref="W16:W19"/>
    <mergeCell ref="X16:X19"/>
    <mergeCell ref="AA5:AC5"/>
    <mergeCell ref="R16:R19"/>
    <mergeCell ref="S16:S19"/>
    <mergeCell ref="A8:A10"/>
    <mergeCell ref="B8:B10"/>
    <mergeCell ref="AC8:AC10"/>
    <mergeCell ref="C8:C10"/>
    <mergeCell ref="G7:AC7"/>
    <mergeCell ref="B16:B17"/>
    <mergeCell ref="Q78:T78"/>
    <mergeCell ref="G78:J78"/>
    <mergeCell ref="G9:K9"/>
    <mergeCell ref="G8:P8"/>
    <mergeCell ref="Q77:T77"/>
    <mergeCell ref="O16:O19"/>
    <mergeCell ref="P16:P19"/>
    <mergeCell ref="J16:J19"/>
    <mergeCell ref="K16:K19"/>
    <mergeCell ref="L16:L19"/>
    <mergeCell ref="V78:Y78"/>
    <mergeCell ref="L77:O77"/>
    <mergeCell ref="L76:O76"/>
    <mergeCell ref="O84:U84"/>
    <mergeCell ref="O85:U85"/>
    <mergeCell ref="D85:N85"/>
    <mergeCell ref="G79:K79"/>
    <mergeCell ref="G77:J77"/>
    <mergeCell ref="G76:J76"/>
    <mergeCell ref="V77:Y77"/>
    <mergeCell ref="A84:B84"/>
    <mergeCell ref="A88:B88"/>
    <mergeCell ref="A85:B85"/>
    <mergeCell ref="D88:I88"/>
    <mergeCell ref="D86:N86"/>
    <mergeCell ref="A86:B86"/>
    <mergeCell ref="A87:B87"/>
    <mergeCell ref="D84:N84"/>
    <mergeCell ref="A54:B54"/>
    <mergeCell ref="F16:F19"/>
    <mergeCell ref="A16:A19"/>
    <mergeCell ref="G16:G19"/>
    <mergeCell ref="L79:O79"/>
    <mergeCell ref="A75:B75"/>
    <mergeCell ref="A50:B50"/>
    <mergeCell ref="H16:H19"/>
    <mergeCell ref="I16:I19"/>
    <mergeCell ref="D16:D19"/>
  </mergeCells>
  <printOptions/>
  <pageMargins left="0.25" right="0.25" top="0.75" bottom="0.75" header="0.3" footer="0.3"/>
  <pageSetup fitToHeight="3" fitToWidth="1" horizontalDpi="600" verticalDpi="600" orientation="landscape" paperSize="9" scale="72" r:id="rId3"/>
  <headerFooter>
    <oddFooter>&amp;L&amp;"Helvetica,Regular"&amp;12&amp;K000000	&amp;P</oddFooter>
  </headerFooter>
  <rowBreaks count="2" manualBreakCount="2">
    <brk id="36" max="29" man="1"/>
    <brk id="65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Wojteczek</dc:creator>
  <cp:keywords/>
  <dc:description/>
  <cp:lastModifiedBy>Beata Niebudek</cp:lastModifiedBy>
  <cp:lastPrinted>2020-02-17T13:08:58Z</cp:lastPrinted>
  <dcterms:created xsi:type="dcterms:W3CDTF">2015-06-08T11:35:01Z</dcterms:created>
  <dcterms:modified xsi:type="dcterms:W3CDTF">2020-02-17T13:09:00Z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