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0" windowWidth="24675" windowHeight="11550"/>
  </bookViews>
  <sheets>
    <sheet name="II stopień stacjonarne" sheetId="1" r:id="rId1"/>
    <sheet name="II stopien niestacjonarne" sheetId="2" r:id="rId2"/>
  </sheets>
  <definedNames>
    <definedName name="_xlnm.Print_Area" localSheetId="1">'II stopien niestacjonarne'!$A$1:$AH$81</definedName>
    <definedName name="_xlnm.Print_Area" localSheetId="0">'II stopień stacjonarne'!$A$1:$AG$77</definedName>
  </definedNames>
  <calcPr calcId="124519"/>
</workbook>
</file>

<file path=xl/calcChain.xml><?xml version="1.0" encoding="utf-8"?>
<calcChain xmlns="http://schemas.openxmlformats.org/spreadsheetml/2006/main">
  <c r="AG20" i="2"/>
  <c r="AF20"/>
  <c r="AE20"/>
  <c r="AF18" i="1"/>
  <c r="AE18"/>
  <c r="AF17" l="1"/>
  <c r="AE17"/>
  <c r="AF18" i="2"/>
  <c r="AE18"/>
  <c r="AG19"/>
  <c r="AG18"/>
  <c r="AF16" i="1"/>
  <c r="AE16"/>
  <c r="AG73" i="2" l="1"/>
  <c r="AF73"/>
  <c r="AE73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AG70"/>
  <c r="AF70"/>
  <c r="AE70"/>
  <c r="AG69"/>
  <c r="AF69"/>
  <c r="AE69"/>
  <c r="AG68"/>
  <c r="AF68"/>
  <c r="AE68"/>
  <c r="AG67"/>
  <c r="AF67"/>
  <c r="AE67"/>
  <c r="AG66"/>
  <c r="AF66"/>
  <c r="AE66"/>
  <c r="AG65"/>
  <c r="AF65"/>
  <c r="AE65"/>
  <c r="AG64"/>
  <c r="AF64"/>
  <c r="AE64"/>
  <c r="AG63"/>
  <c r="AG71" s="1"/>
  <c r="AF63"/>
  <c r="AE63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AG60"/>
  <c r="AF60"/>
  <c r="AE60"/>
  <c r="AG59"/>
  <c r="AF59"/>
  <c r="AE59"/>
  <c r="AG58"/>
  <c r="AF58"/>
  <c r="AE58"/>
  <c r="AG57"/>
  <c r="AF57"/>
  <c r="AE57"/>
  <c r="AG56"/>
  <c r="AF56"/>
  <c r="AE56"/>
  <c r="AG55"/>
  <c r="AF55"/>
  <c r="AE55"/>
  <c r="AG54"/>
  <c r="AF54"/>
  <c r="AE54"/>
  <c r="AG53"/>
  <c r="AF53"/>
  <c r="AE53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AG49"/>
  <c r="AF49"/>
  <c r="AE49"/>
  <c r="AG48"/>
  <c r="AF48"/>
  <c r="AE48"/>
  <c r="AG47"/>
  <c r="AF47"/>
  <c r="AE47"/>
  <c r="AG46"/>
  <c r="AF46"/>
  <c r="AE46"/>
  <c r="AG45"/>
  <c r="AF45"/>
  <c r="AE45"/>
  <c r="AG44"/>
  <c r="AF44"/>
  <c r="AE44"/>
  <c r="AG43"/>
  <c r="AF43"/>
  <c r="AE43"/>
  <c r="AG42"/>
  <c r="AF42"/>
  <c r="AE42"/>
  <c r="AG41"/>
  <c r="AF41"/>
  <c r="AE41"/>
  <c r="AG40"/>
  <c r="AF40"/>
  <c r="AE40"/>
  <c r="AG39"/>
  <c r="AF39"/>
  <c r="AE39"/>
  <c r="AG38"/>
  <c r="AF38"/>
  <c r="AE38"/>
  <c r="AG37"/>
  <c r="AF37"/>
  <c r="AE37"/>
  <c r="AG36"/>
  <c r="AF36"/>
  <c r="AE36"/>
  <c r="AG35"/>
  <c r="AF35"/>
  <c r="AE35"/>
  <c r="AG34"/>
  <c r="AF34"/>
  <c r="AE34"/>
  <c r="AG33"/>
  <c r="AF33"/>
  <c r="AE33"/>
  <c r="AG32"/>
  <c r="AF32"/>
  <c r="AE32"/>
  <c r="AG31"/>
  <c r="AF31"/>
  <c r="AE31"/>
  <c r="AG30"/>
  <c r="AF30"/>
  <c r="AE30"/>
  <c r="AG29"/>
  <c r="AF29"/>
  <c r="AE29"/>
  <c r="AG28"/>
  <c r="AF28"/>
  <c r="AE28"/>
  <c r="AG27"/>
  <c r="AF27"/>
  <c r="AE27"/>
  <c r="AG26"/>
  <c r="AF26"/>
  <c r="AE26"/>
  <c r="AG25"/>
  <c r="AF25"/>
  <c r="AE25"/>
  <c r="AG24"/>
  <c r="AF24"/>
  <c r="AE24"/>
  <c r="AD22"/>
  <c r="AC22"/>
  <c r="AC75" s="1"/>
  <c r="AB22"/>
  <c r="AA22"/>
  <c r="Z22"/>
  <c r="Y22"/>
  <c r="X22"/>
  <c r="W22"/>
  <c r="W75" s="1"/>
  <c r="V22"/>
  <c r="U22"/>
  <c r="T22"/>
  <c r="S22"/>
  <c r="R22"/>
  <c r="Q22"/>
  <c r="Q75" s="1"/>
  <c r="P22"/>
  <c r="O22"/>
  <c r="N22"/>
  <c r="M22"/>
  <c r="L22"/>
  <c r="K22"/>
  <c r="K75" s="1"/>
  <c r="J22"/>
  <c r="I22"/>
  <c r="H22"/>
  <c r="G22"/>
  <c r="AG17"/>
  <c r="AF17"/>
  <c r="AE17"/>
  <c r="AG16"/>
  <c r="AF16"/>
  <c r="AE16"/>
  <c r="AG15"/>
  <c r="AF15"/>
  <c r="AE15"/>
  <c r="AG14"/>
  <c r="AF14"/>
  <c r="AE14"/>
  <c r="AG13"/>
  <c r="AG22" s="1"/>
  <c r="AF13"/>
  <c r="AE13"/>
  <c r="AF71" i="1"/>
  <c r="AG71"/>
  <c r="AG62"/>
  <c r="AG63"/>
  <c r="AG64"/>
  <c r="AG65"/>
  <c r="AG66"/>
  <c r="AG67"/>
  <c r="AG68"/>
  <c r="AG61"/>
  <c r="AG69" s="1"/>
  <c r="AG52"/>
  <c r="AG53"/>
  <c r="AG54"/>
  <c r="AG55"/>
  <c r="AG56"/>
  <c r="AG57"/>
  <c r="AG58"/>
  <c r="AG51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22"/>
  <c r="AG12"/>
  <c r="AG13"/>
  <c r="AG14"/>
  <c r="AG15"/>
  <c r="AG11"/>
  <c r="AG20" s="1"/>
  <c r="AF62"/>
  <c r="AF63"/>
  <c r="AF64"/>
  <c r="AF65"/>
  <c r="AF66"/>
  <c r="AF67"/>
  <c r="AF68"/>
  <c r="AF61"/>
  <c r="AF52"/>
  <c r="AF53"/>
  <c r="AF54"/>
  <c r="AF55"/>
  <c r="AF56"/>
  <c r="AF57"/>
  <c r="AF58"/>
  <c r="AF51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22"/>
  <c r="AF12"/>
  <c r="AF13"/>
  <c r="AF14"/>
  <c r="AF15"/>
  <c r="AF11"/>
  <c r="AE71"/>
  <c r="AE62"/>
  <c r="AE63"/>
  <c r="AE64"/>
  <c r="AE65"/>
  <c r="AE66"/>
  <c r="AE67"/>
  <c r="AE68"/>
  <c r="AE61"/>
  <c r="AE52"/>
  <c r="AE53"/>
  <c r="AE54"/>
  <c r="AE55"/>
  <c r="AE56"/>
  <c r="AE57"/>
  <c r="AE58"/>
  <c r="AE51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22"/>
  <c r="AE12"/>
  <c r="AE13"/>
  <c r="AE14"/>
  <c r="AE15"/>
  <c r="AE11"/>
  <c r="AD75" i="2" l="1"/>
  <c r="AE69" i="1"/>
  <c r="AF69"/>
  <c r="AG59"/>
  <c r="AG61" i="2"/>
  <c r="AF59" i="1"/>
  <c r="X76" i="2"/>
  <c r="AG48" i="1"/>
  <c r="R75" i="2"/>
  <c r="L76"/>
  <c r="AG50"/>
  <c r="AF71"/>
  <c r="AE71"/>
  <c r="AF61"/>
  <c r="AE61"/>
  <c r="T75"/>
  <c r="O75"/>
  <c r="H75"/>
  <c r="P75"/>
  <c r="N75"/>
  <c r="M75"/>
  <c r="AA75"/>
  <c r="Z75"/>
  <c r="V75"/>
  <c r="U75"/>
  <c r="S75"/>
  <c r="AB75"/>
  <c r="AF50"/>
  <c r="Y75"/>
  <c r="AE50"/>
  <c r="J75"/>
  <c r="I75"/>
  <c r="G75"/>
  <c r="AF22"/>
  <c r="AE22"/>
  <c r="AD76"/>
  <c r="L75"/>
  <c r="X75"/>
  <c r="R76"/>
  <c r="AF48" i="1"/>
  <c r="AE20"/>
  <c r="AE59"/>
  <c r="AE48"/>
  <c r="AF20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G73" l="1"/>
  <c r="AG75" i="2"/>
  <c r="AF73" i="1"/>
  <c r="AE75" i="2"/>
  <c r="AF75"/>
  <c r="L20" i="1"/>
  <c r="R48"/>
  <c r="Q48"/>
  <c r="P48"/>
  <c r="O48"/>
  <c r="N48"/>
  <c r="M48"/>
  <c r="L48"/>
  <c r="K48"/>
  <c r="J48"/>
  <c r="I48"/>
  <c r="H48"/>
  <c r="G48"/>
  <c r="G69" l="1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L73" s="1"/>
  <c r="K59"/>
  <c r="J59"/>
  <c r="I59"/>
  <c r="H59"/>
  <c r="G59"/>
  <c r="AD48"/>
  <c r="AC48"/>
  <c r="AB48"/>
  <c r="AA48"/>
  <c r="Z48"/>
  <c r="Y48"/>
  <c r="X48"/>
  <c r="W48"/>
  <c r="V48"/>
  <c r="U48"/>
  <c r="T48"/>
  <c r="S48"/>
  <c r="AD20"/>
  <c r="AC20"/>
  <c r="AC73" s="1"/>
  <c r="AB20"/>
  <c r="AB73" s="1"/>
  <c r="AA20"/>
  <c r="Z20"/>
  <c r="Y20"/>
  <c r="Y73" s="1"/>
  <c r="X20"/>
  <c r="X73" s="1"/>
  <c r="W20"/>
  <c r="W73" s="1"/>
  <c r="V20"/>
  <c r="U20"/>
  <c r="U73" s="1"/>
  <c r="T20"/>
  <c r="S20"/>
  <c r="R20"/>
  <c r="R73" s="1"/>
  <c r="Q20"/>
  <c r="Q73" s="1"/>
  <c r="P20"/>
  <c r="P73" s="1"/>
  <c r="O20"/>
  <c r="O73" s="1"/>
  <c r="N20"/>
  <c r="N73" s="1"/>
  <c r="M20"/>
  <c r="M73" s="1"/>
  <c r="K20"/>
  <c r="J20"/>
  <c r="I20"/>
  <c r="I73" s="1"/>
  <c r="H20"/>
  <c r="G20"/>
  <c r="AA73" l="1"/>
  <c r="V73"/>
  <c r="G73"/>
  <c r="K73"/>
  <c r="H73"/>
  <c r="Z73"/>
  <c r="AD73"/>
  <c r="T73"/>
  <c r="S73"/>
  <c r="J73"/>
  <c r="AE73"/>
  <c r="L74"/>
  <c r="R74"/>
  <c r="AD74"/>
  <c r="X74"/>
</calcChain>
</file>

<file path=xl/comments1.xml><?xml version="1.0" encoding="utf-8"?>
<comments xmlns="http://schemas.openxmlformats.org/spreadsheetml/2006/main">
  <authors>
    <author>.</author>
  </authors>
  <commentList>
    <comment ref="B67" authorId="0">
      <text>
        <r>
          <rPr>
            <b/>
            <sz val="8"/>
            <color indexed="81"/>
            <rFont val="Tahoma"/>
            <family val="2"/>
            <charset val="238"/>
          </rPr>
          <t>.:</t>
        </r>
        <r>
          <rPr>
            <sz val="8"/>
            <color indexed="81"/>
            <rFont val="Tahoma"/>
            <family val="2"/>
            <charset val="238"/>
          </rPr>
          <t xml:space="preserve">
usunąć egzamin w karcie przedmiotu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B69" authorId="0">
      <text>
        <r>
          <rPr>
            <b/>
            <sz val="8"/>
            <color indexed="81"/>
            <rFont val="Tahoma"/>
            <family val="2"/>
            <charset val="238"/>
          </rPr>
          <t>.:</t>
        </r>
        <r>
          <rPr>
            <sz val="8"/>
            <color indexed="81"/>
            <rFont val="Tahoma"/>
            <family val="2"/>
            <charset val="238"/>
          </rPr>
          <t xml:space="preserve">
usunąć egzamin w karcie przedmiotu</t>
        </r>
      </text>
    </comment>
  </commentList>
</comments>
</file>

<file path=xl/sharedStrings.xml><?xml version="1.0" encoding="utf-8"?>
<sst xmlns="http://schemas.openxmlformats.org/spreadsheetml/2006/main" count="396" uniqueCount="153">
  <si>
    <t>pięczęć jednostki organizacyjnej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</si>
  <si>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</si>
  <si>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</si>
  <si>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</si>
  <si>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</si>
  <si>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</si>
  <si>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</si>
  <si>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</si>
  <si>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Całkowity nakład pracy studenta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</si>
  <si>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</si>
  <si>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</si>
  <si>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</si>
  <si>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</si>
  <si>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</si>
  <si>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</si>
  <si>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</si>
  <si>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</si>
  <si>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I</t>
  </si>
  <si>
    <t>II</t>
  </si>
  <si>
    <t>III</t>
  </si>
  <si>
    <t>ECTS</t>
  </si>
  <si>
    <t>1. PRZEDMIOTY KSZTAŁCENIA OGÓLNEGO</t>
  </si>
  <si>
    <t>Język obcy</t>
  </si>
  <si>
    <t>razem</t>
  </si>
  <si>
    <t>2. PRZEDMIOTY PODSTAWOWE/KIERUNKOWE</t>
  </si>
  <si>
    <t>3. PRZEDMIOTY DO WYBORU</t>
  </si>
  <si>
    <t>Razem przedmioty 1-4</t>
  </si>
  <si>
    <t>RAZEM</t>
  </si>
  <si>
    <t>Przedmioty z dziedziny nauk humanistycznych
i społecznych:</t>
  </si>
  <si>
    <t>4.PRAKTYKI</t>
  </si>
  <si>
    <t xml:space="preserve">Kierunek: KOSMETOLOGIA              </t>
  </si>
  <si>
    <t>Chirurgia plastyczna</t>
  </si>
  <si>
    <t>Kosmetologia lecznicza</t>
  </si>
  <si>
    <t>Kosmetologia upiększająca</t>
  </si>
  <si>
    <t>Kosmetologia pielęgnacyjna</t>
  </si>
  <si>
    <t>C/L</t>
  </si>
  <si>
    <t>3,4</t>
  </si>
  <si>
    <t>Razem godz.kont.</t>
  </si>
  <si>
    <t>W</t>
  </si>
  <si>
    <t>Psychologia ogólna z elementami psychologii klinicznej</t>
  </si>
  <si>
    <t>Socjologia</t>
  </si>
  <si>
    <t xml:space="preserve">Pedagogika </t>
  </si>
  <si>
    <t>1,2</t>
  </si>
  <si>
    <t>IV</t>
  </si>
  <si>
    <t>Chemia surowców kosmetycznych</t>
  </si>
  <si>
    <t>Endokrynologia</t>
  </si>
  <si>
    <t>Fitokosmetyki</t>
  </si>
  <si>
    <t>Onkologia skóry</t>
  </si>
  <si>
    <t>Fizykoterapia</t>
  </si>
  <si>
    <t>Wybrane zagadnienia z psychiatrii</t>
  </si>
  <si>
    <t>Wybrane zagadnienia z prawa</t>
  </si>
  <si>
    <t>Dermokosmetyki</t>
  </si>
  <si>
    <t>Dietetyka</t>
  </si>
  <si>
    <t>Biologia starzenia</t>
  </si>
  <si>
    <t>Dydaktyka</t>
  </si>
  <si>
    <t>Epidemiologia</t>
  </si>
  <si>
    <t>Statystyka</t>
  </si>
  <si>
    <t>Kosmetologia estetyczna</t>
  </si>
  <si>
    <t xml:space="preserve">Medycyna estetyczna </t>
  </si>
  <si>
    <t>Suplementy diety w kosmetologii</t>
  </si>
  <si>
    <t>Nanotechnologia w kosmetologii</t>
  </si>
  <si>
    <t xml:space="preserve">Podologia </t>
  </si>
  <si>
    <t>Innowacyjne produkty kosmetyczne</t>
  </si>
  <si>
    <t xml:space="preserve">Metodyka badań naukowych </t>
  </si>
  <si>
    <t>Rośliny przeciwstarzeniowe</t>
  </si>
  <si>
    <t>Nadzór sanitarno-epidemiologiczny</t>
  </si>
  <si>
    <t>Profilaktyka zakażeń</t>
  </si>
  <si>
    <t>Epidemiologia chorób cywilizacyjnych</t>
  </si>
  <si>
    <t>Związki biologicznie czynne w zwalczaniu rodników</t>
  </si>
  <si>
    <t>Trychologia</t>
  </si>
  <si>
    <t>Historia kosmetologii</t>
  </si>
  <si>
    <t>Rośliny egzotyczne w kosmetologii</t>
  </si>
  <si>
    <t>Bezpieczeństwo sanitarno-epidemiologiczne w kosmetologii</t>
  </si>
  <si>
    <t>Choroby przenoszone drogą krwi</t>
  </si>
  <si>
    <t>Wybrane choroby XXI wieku</t>
  </si>
  <si>
    <t>Antyoksydanty w kosmetologii</t>
  </si>
  <si>
    <t>Pielegnacja włosów</t>
  </si>
  <si>
    <t>Rozwój kosmetologii na przestrzeni wieków</t>
  </si>
  <si>
    <t xml:space="preserve">Seminarium </t>
  </si>
  <si>
    <t xml:space="preserve"> </t>
  </si>
  <si>
    <t>PRZEDMIOTY W ZAKRESIE KOSMETOLOGII HOLISTYCZNEJ</t>
  </si>
  <si>
    <t>2,3</t>
  </si>
  <si>
    <t>Toksykologia kosmetyków</t>
  </si>
  <si>
    <t>Fizyczne i chemiczne metody badania właściwości kosmetyków</t>
  </si>
  <si>
    <t>1,2,3,4</t>
  </si>
  <si>
    <t>PRZEDMIOTY W ZAKRESIE PROFILAKTYKI W KOSMETOLOGII</t>
  </si>
  <si>
    <t xml:space="preserve"> PRZEDMIOTY W ZAKRESIE PROFILAKTYKI W KOSMETOLOGII</t>
  </si>
  <si>
    <t xml:space="preserve"> PRZEDMIOTY W ZAKRESIE KOSMETOLOGII HOLISTYCZNEJ</t>
  </si>
  <si>
    <t>BHP</t>
  </si>
  <si>
    <t>Szkolenie biblioteczne</t>
  </si>
  <si>
    <t xml:space="preserve">zajęcia prowadzone w laboratoriach:
pozycje:1;15;16;17;18;23;25-przedmioty podstwowe/kierunkowe
</t>
  </si>
  <si>
    <t xml:space="preserve">zajęcia prowadzone w laboratoriach:
pozycje:1;15;16;17;18;23;25-przedmioty podstwowe/kierunkowe
</t>
  </si>
  <si>
    <t>Praktyki zawodowe</t>
  </si>
  <si>
    <t xml:space="preserve">Przedmioty w zakresie wsparcia studentów
w procesie uczenia się:
</t>
  </si>
  <si>
    <t>Rodzaj zajęć: grupa I (W-wykład, WS-wykład specjalistyczny) grupa II (C-ćwiczenia, K-konwersatorium, L-laboratorium, P-praktyki, S-seminarium, W-warsztaty) grupa III (PW-projekt własny, E-e-learning)  grupa IV (godziny niekontaktowe)</t>
  </si>
  <si>
    <t>HARMONOGRAM REALIZACJI PROGRAMU STUDIÓW STACJONARNYCH DRUGIEGO STOPNIA (PLAN STUDIÓW)</t>
  </si>
  <si>
    <r>
      <t xml:space="preserve">                                   </t>
    </r>
    <r>
      <rPr>
        <b/>
        <sz val="36"/>
        <color indexed="8"/>
        <rFont val="Calibri"/>
        <family val="2"/>
        <charset val="238"/>
      </rPr>
      <t xml:space="preserve"> HARMONOGRAM REALIZACJI PROGRAMU STUDIÓW NIESTACJONARNYCH DRUGIEGO STOPNIA (PLAN STUDIÓW)</t>
    </r>
  </si>
  <si>
    <t>Rodzaj zajęć: grupa I (W-wykład, WS-wykład specjalistyczny) grupa II (C-ćwiczenia, K-konwersatorium, L-laboratorium, P-praktyki, S-seminarium, W-warsztaty) grupa III (PW-projekt własny, E-e-learning) IV godziny (godziny niekontaktowe)
                       grupa IV (godziny niekontaktowe)</t>
  </si>
  <si>
    <t xml:space="preserve">zajęcia prowadzone w formie ćwiczeń:
pozycje: 1;2;5- przedmioty kształcenia ogólnego
pozycje: 2;3;4;5;6;9;10;12;13;14;21;26 -przedmioty podstwowe/kierunkowe
pozycje: 1;2;3;4;6- przedmioty w zakresie profilaktyki w k kosmetologii oraz przedmioty w zakresie kosmetologii holistycznej
*Przedmioty wsparcia
-Coaching
-Autoprezentacja
</t>
  </si>
  <si>
    <r>
      <rPr>
        <b/>
        <sz val="20"/>
        <color indexed="8"/>
        <rFont val="Calibri"/>
        <family val="2"/>
        <charset val="238"/>
      </rPr>
      <t xml:space="preserve">zajęcia prowadzone w formie ćwiczeń:
pozycje: 1;2;5- przedmioty kształcenia ogólnego
pozycje: 2;3;4;5;6;9;10;12;13;14;21;26 -przedmioty podstwowe/kierunkowe
pozycje: 1;2;3;4;6- przedmioty w zakresie profilaktyki w k kosmetologii oraz przedmioty w zakresie kosmetologii holistycznej
*Przedmioty wsparcia
-Coaching
-Autoprezentacja
</t>
    </r>
    <r>
      <rPr>
        <sz val="20"/>
        <color indexed="8"/>
        <rFont val="Calibri"/>
        <family val="2"/>
        <charset val="238"/>
      </rPr>
      <t xml:space="preserve">
</t>
    </r>
  </si>
  <si>
    <t xml:space="preserve">1. Studenta obowiązuje szkolenie dotyczące BHP w wymiarze 4 godzin na I semestrze
2. Studenta obowiązuje szkolenie biblioteczne w wymiarze 2 godzin na I semestrze
</t>
  </si>
  <si>
    <t>Pierwsza pomoc przedmedyczna</t>
  </si>
  <si>
    <t>1012.4.KOS2.A.JO</t>
  </si>
  <si>
    <t>1012.4.KOS2.A.POzEPK</t>
  </si>
  <si>
    <t>1012.4.KOS2.A.S</t>
  </si>
  <si>
    <t>1012.4.KOS2.A.P</t>
  </si>
  <si>
    <t>1012.4.KOS2.A.PW</t>
  </si>
  <si>
    <t>1012.4.KOS2.A.BHP</t>
  </si>
  <si>
    <t>1012.4.KOS2.A.SB</t>
  </si>
  <si>
    <t>1012.4.KOS2.A.PPP</t>
  </si>
  <si>
    <t>1012.4.KOS2.B/C1.CHSK</t>
  </si>
  <si>
    <t>1012.4.KOS2.B/C.ENDO</t>
  </si>
  <si>
    <t>1012.4.KOS2.B/C.TK</t>
  </si>
  <si>
    <t>1012.4.KOS2.B/C.FIT</t>
  </si>
  <si>
    <t>1012.4.KOS2.B/C.OS</t>
  </si>
  <si>
    <t>1012.4.KOS2.B/C.FIZ</t>
  </si>
  <si>
    <t>1012.4.KOS2.B/C.WZzPs.</t>
  </si>
  <si>
    <t>1012.4.KOS2.B/C.WZzPr.</t>
  </si>
  <si>
    <t>1012.4.KOS2.B/C.DER</t>
  </si>
  <si>
    <t>1012.4.KOS2.B/C.DIET</t>
  </si>
  <si>
    <t>1012.4.KOS2.B/C.BS</t>
  </si>
  <si>
    <t>1012.4.KOS2.B/C.DYD</t>
  </si>
  <si>
    <t>1012.4.KOS2.B/C.EPID</t>
  </si>
  <si>
    <t>1012.4.KOS2.B/C.STAT</t>
  </si>
  <si>
    <t>1012.4.KOS2.B/C.KP</t>
  </si>
  <si>
    <t>1012.4.KOS2.B/C.KU</t>
  </si>
  <si>
    <t>1012.4.KOS2.B/C.KL</t>
  </si>
  <si>
    <t>1012.4.KOS2.B/C.KE</t>
  </si>
  <si>
    <t>1012.4.KOS2.B/C.ME</t>
  </si>
  <si>
    <t>1012.4.KOS2.B/C.CHP</t>
  </si>
  <si>
    <t>1012.4.KOS2.B/C.SDwK</t>
  </si>
  <si>
    <t>1012.4.KOS2.B/C.NwK</t>
  </si>
  <si>
    <t>1012.4.KOS2.B/C.POD</t>
  </si>
  <si>
    <t>1012.4.KOS2.B/C.IPK</t>
  </si>
  <si>
    <t>1012.4.KOS2.B/C.FiCHMBWK</t>
  </si>
  <si>
    <t>1012.4.KOS2.B/C.MBN</t>
  </si>
  <si>
    <t>1012.4.KOS2.D.RP</t>
  </si>
  <si>
    <t>1012.4.KOS2.D.NSE</t>
  </si>
  <si>
    <t>1012.4.KOS2.D.PZ</t>
  </si>
  <si>
    <t>1012.4.KOS2.D.ECHC</t>
  </si>
  <si>
    <t>1012.4.KOS2.D.ZBCZwZR</t>
  </si>
  <si>
    <t>1012.4.KOS2.D.TRYCH</t>
  </si>
  <si>
    <t>1012.4.KOS2.D.HK</t>
  </si>
  <si>
    <t>1012.4.KOS2.E.SEM</t>
  </si>
  <si>
    <t>1012.4.KOS2.D.REwK</t>
  </si>
  <si>
    <t>1012.4.KOS2.D.BSEwK</t>
  </si>
  <si>
    <t>1012.4.KOS2.D.CHPDK</t>
  </si>
  <si>
    <t>1012.4.KOS2.D.WCH</t>
  </si>
  <si>
    <t>1012.4.KOS2.D.AwK</t>
  </si>
  <si>
    <t>1012.4.KOS2.D.PW</t>
  </si>
  <si>
    <t>1012.4.KOS2.D.RKNPW</t>
  </si>
  <si>
    <t>1012.4.KOS2.E.PZ</t>
  </si>
  <si>
    <t>od roku akad.2021/2022</t>
  </si>
</sst>
</file>

<file path=xl/styles.xml><?xml version="1.0" encoding="utf-8"?>
<styleSheet xmlns="http://schemas.openxmlformats.org/spreadsheetml/2006/main">
  <fonts count="43">
    <font>
      <sz val="11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24"/>
      <color rgb="FFFF0000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8"/>
      <color indexed="8"/>
      <name val="Calibri"/>
      <family val="2"/>
      <charset val="238"/>
    </font>
    <font>
      <i/>
      <sz val="18"/>
      <name val="Calibri"/>
      <family val="2"/>
      <charset val="238"/>
    </font>
    <font>
      <i/>
      <sz val="18"/>
      <color indexed="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i/>
      <sz val="18"/>
      <color indexed="8"/>
      <name val="Arial"/>
      <family val="2"/>
      <charset val="238"/>
    </font>
    <font>
      <b/>
      <i/>
      <sz val="18"/>
      <color indexed="8"/>
      <name val="Calibri"/>
      <family val="2"/>
      <charset val="238"/>
    </font>
    <font>
      <i/>
      <sz val="14"/>
      <color indexed="8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8"/>
      <color theme="1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sz val="18"/>
      <name val="Calibri"/>
      <family val="2"/>
      <charset val="238"/>
    </font>
    <font>
      <sz val="16"/>
      <color indexed="8"/>
      <name val="Calibri"/>
      <family val="2"/>
      <charset val="238"/>
    </font>
    <font>
      <i/>
      <sz val="18"/>
      <name val="Arial"/>
      <family val="2"/>
      <charset val="238"/>
    </font>
    <font>
      <b/>
      <sz val="18"/>
      <name val="Calibri"/>
      <family val="2"/>
      <charset val="238"/>
    </font>
    <font>
      <b/>
      <sz val="48"/>
      <color indexed="8"/>
      <name val="Calibri"/>
      <family val="2"/>
      <charset val="238"/>
    </font>
    <font>
      <i/>
      <sz val="16"/>
      <color indexed="8"/>
      <name val="Calibri"/>
      <family val="2"/>
      <charset val="238"/>
    </font>
    <font>
      <i/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36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i/>
      <sz val="20"/>
      <color indexed="8"/>
      <name val="Calibri"/>
      <family val="2"/>
      <charset val="238"/>
    </font>
    <font>
      <i/>
      <sz val="20"/>
      <color indexed="8"/>
      <name val="Calibri"/>
      <family val="2"/>
      <charset val="238"/>
      <scheme val="minor"/>
    </font>
    <font>
      <sz val="20"/>
      <color indexed="8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i/>
      <sz val="20"/>
      <name val="Calibri"/>
      <family val="2"/>
      <charset val="238"/>
    </font>
    <font>
      <i/>
      <sz val="20"/>
      <name val="Arial"/>
      <family val="2"/>
      <charset val="238"/>
    </font>
    <font>
      <sz val="20"/>
      <name val="Calibri"/>
      <family val="2"/>
      <charset val="238"/>
    </font>
    <font>
      <b/>
      <i/>
      <sz val="20"/>
      <color indexed="8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20"/>
      <name val="Calibri"/>
      <family val="2"/>
      <charset val="238"/>
    </font>
    <font>
      <sz val="20"/>
      <color theme="1"/>
      <name val="Calibri"/>
      <family val="2"/>
      <charset val="238"/>
    </font>
    <font>
      <i/>
      <sz val="20"/>
      <color indexed="8"/>
      <name val="Arial"/>
      <family val="2"/>
      <charset val="238"/>
    </font>
    <font>
      <i/>
      <sz val="2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1" fillId="8" borderId="4" xfId="0" applyFont="1" applyFill="1" applyBorder="1"/>
    <xf numFmtId="0" fontId="6" fillId="8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16" fontId="10" fillId="0" borderId="4" xfId="0" applyNumberFormat="1" applyFont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  <xf numFmtId="0" fontId="21" fillId="0" borderId="4" xfId="0" applyNumberFormat="1" applyFont="1" applyBorder="1" applyAlignment="1">
      <alignment vertical="center" wrapText="1"/>
    </xf>
    <xf numFmtId="0" fontId="7" fillId="9" borderId="18" xfId="0" applyNumberFormat="1" applyFont="1" applyFill="1" applyBorder="1" applyAlignment="1">
      <alignment vertical="center" wrapText="1"/>
    </xf>
    <xf numFmtId="1" fontId="19" fillId="7" borderId="18" xfId="0" applyNumberFormat="1" applyFont="1" applyFill="1" applyBorder="1" applyAlignment="1">
      <alignment horizontal="center" vertical="center" wrapText="1"/>
    </xf>
    <xf numFmtId="0" fontId="19" fillId="7" borderId="18" xfId="0" applyNumberFormat="1" applyFont="1" applyFill="1" applyBorder="1" applyAlignment="1">
      <alignment horizontal="center" vertical="center" wrapText="1"/>
    </xf>
    <xf numFmtId="1" fontId="22" fillId="7" borderId="18" xfId="0" applyNumberFormat="1" applyFont="1" applyFill="1" applyBorder="1" applyAlignment="1">
      <alignment horizontal="center" vertical="center" wrapText="1"/>
    </xf>
    <xf numFmtId="0" fontId="22" fillId="7" borderId="18" xfId="0" applyNumberFormat="1" applyFont="1" applyFill="1" applyBorder="1" applyAlignment="1">
      <alignment horizontal="center" vertical="center" wrapText="1"/>
    </xf>
    <xf numFmtId="1" fontId="19" fillId="6" borderId="18" xfId="0" applyNumberFormat="1" applyFont="1" applyFill="1" applyBorder="1" applyAlignment="1">
      <alignment horizontal="center" vertical="center" wrapText="1"/>
    </xf>
    <xf numFmtId="1" fontId="19" fillId="5" borderId="18" xfId="0" applyNumberFormat="1" applyFont="1" applyFill="1" applyBorder="1" applyAlignment="1">
      <alignment horizontal="center" vertical="center" wrapText="1"/>
    </xf>
    <xf numFmtId="0" fontId="19" fillId="5" borderId="18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14" fillId="8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3" fillId="0" borderId="0" xfId="0" applyFont="1" applyAlignment="1"/>
    <xf numFmtId="0" fontId="24" fillId="0" borderId="4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left" vertical="center" wrapText="1"/>
    </xf>
    <xf numFmtId="14" fontId="26" fillId="0" borderId="4" xfId="0" applyNumberFormat="1" applyFont="1" applyFill="1" applyBorder="1" applyAlignment="1">
      <alignment horizontal="left" vertical="center" wrapText="1"/>
    </xf>
    <xf numFmtId="1" fontId="27" fillId="5" borderId="18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16" fontId="31" fillId="0" borderId="4" xfId="0" applyNumberFormat="1" applyFont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9" fillId="0" borderId="0" xfId="0" applyFont="1"/>
    <xf numFmtId="0" fontId="29" fillId="0" borderId="13" xfId="0" applyFont="1" applyBorder="1" applyAlignment="1">
      <alignment horizontal="center" vertical="center"/>
    </xf>
    <xf numFmtId="0" fontId="34" fillId="0" borderId="4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5" fillId="0" borderId="18" xfId="0" applyNumberFormat="1" applyFont="1" applyBorder="1" applyAlignment="1">
      <alignment horizontal="left" vertical="center" wrapText="1"/>
    </xf>
    <xf numFmtId="0" fontId="35" fillId="0" borderId="19" xfId="0" applyNumberFormat="1" applyFont="1" applyBorder="1" applyAlignment="1">
      <alignment horizontal="left" vertical="center" wrapText="1"/>
    </xf>
    <xf numFmtId="0" fontId="35" fillId="0" borderId="4" xfId="0" applyNumberFormat="1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8" borderId="4" xfId="0" applyFont="1" applyFill="1" applyBorder="1" applyAlignment="1">
      <alignment horizontal="center" vertical="center" wrapText="1"/>
    </xf>
    <xf numFmtId="0" fontId="38" fillId="8" borderId="4" xfId="0" applyFont="1" applyFill="1" applyBorder="1" applyAlignment="1">
      <alignment horizontal="center" vertical="center" wrapText="1"/>
    </xf>
    <xf numFmtId="0" fontId="33" fillId="0" borderId="0" xfId="0" applyFont="1"/>
    <xf numFmtId="0" fontId="29" fillId="0" borderId="11" xfId="0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 wrapText="1"/>
    </xf>
    <xf numFmtId="1" fontId="36" fillId="7" borderId="18" xfId="0" applyNumberFormat="1" applyFont="1" applyFill="1" applyBorder="1" applyAlignment="1">
      <alignment horizontal="center" vertical="center" wrapText="1"/>
    </xf>
    <xf numFmtId="1" fontId="39" fillId="7" borderId="18" xfId="0" applyNumberFormat="1" applyFont="1" applyFill="1" applyBorder="1" applyAlignment="1">
      <alignment horizontal="center" vertical="center" wrapText="1"/>
    </xf>
    <xf numFmtId="1" fontId="36" fillId="5" borderId="18" xfId="0" applyNumberFormat="1" applyFont="1" applyFill="1" applyBorder="1" applyAlignment="1">
      <alignment horizontal="center" vertical="center" wrapText="1"/>
    </xf>
    <xf numFmtId="1" fontId="33" fillId="0" borderId="4" xfId="0" applyNumberFormat="1" applyFont="1" applyBorder="1" applyAlignment="1">
      <alignment horizontal="center" vertical="center" wrapText="1"/>
    </xf>
    <xf numFmtId="0" fontId="36" fillId="7" borderId="18" xfId="0" applyNumberFormat="1" applyFont="1" applyFill="1" applyBorder="1" applyAlignment="1">
      <alignment horizontal="center" vertical="center" wrapText="1"/>
    </xf>
    <xf numFmtId="0" fontId="39" fillId="7" borderId="18" xfId="0" applyNumberFormat="1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1" fontId="36" fillId="0" borderId="18" xfId="0" applyNumberFormat="1" applyFont="1" applyBorder="1" applyAlignment="1">
      <alignment horizontal="center" vertical="center" wrapText="1"/>
    </xf>
    <xf numFmtId="1" fontId="36" fillId="6" borderId="18" xfId="0" applyNumberFormat="1" applyFont="1" applyFill="1" applyBorder="1" applyAlignment="1">
      <alignment horizontal="center" vertical="center" wrapText="1"/>
    </xf>
    <xf numFmtId="0" fontId="36" fillId="5" borderId="18" xfId="0" applyNumberFormat="1" applyFont="1" applyFill="1" applyBorder="1" applyAlignment="1">
      <alignment horizontal="center" vertical="center" wrapText="1"/>
    </xf>
    <xf numFmtId="1" fontId="40" fillId="5" borderId="18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Border="1" applyAlignment="1">
      <alignment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1" fontId="38" fillId="8" borderId="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4" fillId="9" borderId="18" xfId="0" applyNumberFormat="1" applyFont="1" applyFill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41" fillId="8" borderId="4" xfId="0" applyFont="1" applyFill="1" applyBorder="1"/>
    <xf numFmtId="0" fontId="30" fillId="8" borderId="4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18" fillId="10" borderId="4" xfId="0" applyNumberFormat="1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18" xfId="0" applyNumberFormat="1" applyFont="1" applyFill="1" applyBorder="1" applyAlignment="1">
      <alignment horizontal="center" vertical="center" wrapText="1"/>
    </xf>
    <xf numFmtId="1" fontId="19" fillId="10" borderId="18" xfId="0" applyNumberFormat="1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32" fillId="10" borderId="4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5" xfId="0" applyFont="1" applyFill="1" applyBorder="1" applyAlignment="1">
      <alignment horizontal="center" vertical="center" wrapText="1"/>
    </xf>
    <xf numFmtId="0" fontId="36" fillId="10" borderId="18" xfId="0" applyNumberFormat="1" applyFont="1" applyFill="1" applyBorder="1" applyAlignment="1">
      <alignment horizontal="center" vertical="center" wrapText="1"/>
    </xf>
    <xf numFmtId="1" fontId="36" fillId="10" borderId="18" xfId="0" applyNumberFormat="1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9" fillId="10" borderId="16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5" fillId="0" borderId="0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9" borderId="19" xfId="0" applyNumberFormat="1" applyFont="1" applyFill="1" applyBorder="1" applyAlignment="1">
      <alignment vertical="center" wrapText="1"/>
    </xf>
    <xf numFmtId="14" fontId="26" fillId="9" borderId="4" xfId="0" applyNumberFormat="1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19" fillId="9" borderId="18" xfId="0" applyNumberFormat="1" applyFont="1" applyFill="1" applyBorder="1" applyAlignment="1">
      <alignment horizontal="center" vertical="center" wrapText="1"/>
    </xf>
    <xf numFmtId="1" fontId="19" fillId="9" borderId="18" xfId="0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1" fontId="5" fillId="9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right" vertical="center"/>
    </xf>
    <xf numFmtId="0" fontId="12" fillId="8" borderId="3" xfId="0" applyFont="1" applyFill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/>
    </xf>
    <xf numFmtId="0" fontId="6" fillId="8" borderId="3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7" fillId="8" borderId="1" xfId="0" applyFont="1" applyFill="1" applyBorder="1" applyAlignment="1">
      <alignment horizontal="right" vertical="center"/>
    </xf>
    <xf numFmtId="0" fontId="37" fillId="8" borderId="3" xfId="0" applyFont="1" applyFill="1" applyBorder="1" applyAlignment="1">
      <alignment horizontal="right" vertical="center"/>
    </xf>
    <xf numFmtId="0" fontId="33" fillId="4" borderId="1" xfId="0" applyFont="1" applyFill="1" applyBorder="1" applyAlignment="1">
      <alignment horizontal="left" vertical="center"/>
    </xf>
    <xf numFmtId="0" fontId="33" fillId="4" borderId="2" xfId="0" applyFont="1" applyFill="1" applyBorder="1" applyAlignment="1">
      <alignment horizontal="left" vertical="center"/>
    </xf>
    <xf numFmtId="0" fontId="33" fillId="4" borderId="3" xfId="0" applyFont="1" applyFill="1" applyBorder="1" applyAlignment="1">
      <alignment horizontal="left" vertical="center"/>
    </xf>
    <xf numFmtId="0" fontId="30" fillId="8" borderId="1" xfId="0" applyFont="1" applyFill="1" applyBorder="1" applyAlignment="1">
      <alignment horizontal="right"/>
    </xf>
    <xf numFmtId="0" fontId="30" fillId="8" borderId="3" xfId="0" applyFont="1" applyFill="1" applyBorder="1" applyAlignment="1">
      <alignment horizontal="right"/>
    </xf>
    <xf numFmtId="0" fontId="33" fillId="2" borderId="1" xfId="0" applyFont="1" applyFill="1" applyBorder="1" applyAlignment="1">
      <alignment horizontal="right" vertical="center"/>
    </xf>
    <xf numFmtId="0" fontId="33" fillId="2" borderId="3" xfId="0" applyFont="1" applyFill="1" applyBorder="1" applyAlignment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showGridLines="0" tabSelected="1" view="pageBreakPreview" zoomScale="50" zoomScaleNormal="50" zoomScaleSheetLayoutView="50" zoomScalePageLayoutView="40" workbookViewId="0">
      <selection activeCell="A5" sqref="A5:F5"/>
    </sheetView>
  </sheetViews>
  <sheetFormatPr defaultRowHeight="32.25" customHeight="1"/>
  <cols>
    <col min="1" max="1" width="7.28515625" style="1" customWidth="1"/>
    <col min="2" max="2" width="61.140625" style="25" customWidth="1"/>
    <col min="3" max="3" width="38.140625" style="6" customWidth="1"/>
    <col min="4" max="4" width="7.5703125" style="24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1" width="16.140625" style="6" customWidth="1"/>
    <col min="32" max="32" width="21.140625" style="6" customWidth="1"/>
    <col min="33" max="33" width="13.28515625" style="6" customWidth="1"/>
    <col min="34" max="34" width="18.5703125" style="1" bestFit="1" customWidth="1"/>
    <col min="35" max="35" width="11" style="1" bestFit="1" customWidth="1"/>
    <col min="36" max="16384" width="9.140625" style="1"/>
  </cols>
  <sheetData>
    <row r="1" spans="1:33" ht="84.75" customHeight="1">
      <c r="A1" s="197" t="s">
        <v>95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</row>
    <row r="2" spans="1:33" ht="32.25" customHeight="1">
      <c r="A2" s="2"/>
      <c r="B2" s="3" t="s">
        <v>0</v>
      </c>
      <c r="C2" s="4"/>
      <c r="D2" s="4"/>
      <c r="E2" s="4"/>
      <c r="F2" s="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54.75" customHeight="1">
      <c r="A3" s="2"/>
      <c r="B3" s="195" t="s">
        <v>30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5"/>
      <c r="W3" s="196"/>
      <c r="X3" s="196"/>
      <c r="Y3" s="196"/>
      <c r="Z3" s="196"/>
      <c r="AA3" s="196"/>
      <c r="AB3" s="196"/>
      <c r="AC3" s="196"/>
      <c r="AD3" s="196"/>
    </row>
    <row r="4" spans="1:33" ht="47.25" customHeight="1">
      <c r="B4" s="184" t="s">
        <v>94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7"/>
      <c r="AF4" s="7"/>
      <c r="AG4" s="7"/>
    </row>
    <row r="5" spans="1:33" ht="32.25" customHeight="1">
      <c r="A5" s="199" t="s">
        <v>152</v>
      </c>
      <c r="B5" s="200"/>
      <c r="C5" s="200"/>
      <c r="D5" s="200"/>
      <c r="E5" s="200"/>
      <c r="F5" s="200"/>
      <c r="G5" s="203" t="s">
        <v>1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1:33" ht="32.25" customHeight="1">
      <c r="A6" s="26" t="s">
        <v>2</v>
      </c>
      <c r="B6" s="29" t="s">
        <v>3</v>
      </c>
      <c r="C6" s="29" t="s">
        <v>4</v>
      </c>
      <c r="D6" s="201" t="s">
        <v>5</v>
      </c>
      <c r="E6" s="201"/>
      <c r="F6" s="201"/>
      <c r="G6" s="202" t="s">
        <v>6</v>
      </c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 t="s">
        <v>7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6" t="s">
        <v>37</v>
      </c>
      <c r="AF6" s="206" t="s">
        <v>8</v>
      </c>
      <c r="AG6" s="206" t="s">
        <v>9</v>
      </c>
    </row>
    <row r="7" spans="1:33" s="7" customFormat="1" ht="32.25" customHeight="1">
      <c r="A7" s="27"/>
      <c r="B7" s="30"/>
      <c r="C7" s="30"/>
      <c r="D7" s="201"/>
      <c r="E7" s="201"/>
      <c r="F7" s="201"/>
      <c r="G7" s="209" t="s">
        <v>10</v>
      </c>
      <c r="H7" s="210"/>
      <c r="I7" s="210"/>
      <c r="J7" s="210"/>
      <c r="K7" s="210"/>
      <c r="L7" s="211"/>
      <c r="M7" s="212" t="s">
        <v>11</v>
      </c>
      <c r="N7" s="213"/>
      <c r="O7" s="213"/>
      <c r="P7" s="213"/>
      <c r="Q7" s="213"/>
      <c r="R7" s="214"/>
      <c r="S7" s="215" t="s">
        <v>12</v>
      </c>
      <c r="T7" s="216"/>
      <c r="U7" s="216"/>
      <c r="V7" s="216"/>
      <c r="W7" s="216"/>
      <c r="X7" s="217"/>
      <c r="Y7" s="218" t="s">
        <v>13</v>
      </c>
      <c r="Z7" s="219"/>
      <c r="AA7" s="219"/>
      <c r="AB7" s="219"/>
      <c r="AC7" s="219"/>
      <c r="AD7" s="220"/>
      <c r="AE7" s="207"/>
      <c r="AF7" s="207"/>
      <c r="AG7" s="207"/>
    </row>
    <row r="8" spans="1:33" s="7" customFormat="1" ht="32.25" customHeight="1" thickBot="1">
      <c r="A8" s="27"/>
      <c r="B8" s="30"/>
      <c r="C8" s="30"/>
      <c r="D8" s="8"/>
      <c r="E8" s="8"/>
      <c r="F8" s="8"/>
      <c r="G8" s="161" t="s">
        <v>17</v>
      </c>
      <c r="H8" s="162" t="s">
        <v>43</v>
      </c>
      <c r="I8" s="162" t="s">
        <v>18</v>
      </c>
      <c r="J8" s="162" t="s">
        <v>43</v>
      </c>
      <c r="K8" s="161" t="s">
        <v>19</v>
      </c>
      <c r="L8" s="161" t="s">
        <v>20</v>
      </c>
      <c r="M8" s="42" t="s">
        <v>17</v>
      </c>
      <c r="N8" s="55" t="s">
        <v>43</v>
      </c>
      <c r="O8" s="55" t="s">
        <v>18</v>
      </c>
      <c r="P8" s="55" t="s">
        <v>43</v>
      </c>
      <c r="Q8" s="42" t="s">
        <v>19</v>
      </c>
      <c r="R8" s="42" t="s">
        <v>20</v>
      </c>
      <c r="S8" s="41" t="s">
        <v>17</v>
      </c>
      <c r="T8" s="56" t="s">
        <v>43</v>
      </c>
      <c r="U8" s="56" t="s">
        <v>18</v>
      </c>
      <c r="V8" s="56" t="s">
        <v>43</v>
      </c>
      <c r="W8" s="41" t="s">
        <v>19</v>
      </c>
      <c r="X8" s="41" t="s">
        <v>20</v>
      </c>
      <c r="Y8" s="40" t="s">
        <v>17</v>
      </c>
      <c r="Z8" s="57" t="s">
        <v>43</v>
      </c>
      <c r="AA8" s="57" t="s">
        <v>18</v>
      </c>
      <c r="AB8" s="57" t="s">
        <v>43</v>
      </c>
      <c r="AC8" s="40" t="s">
        <v>19</v>
      </c>
      <c r="AD8" s="40" t="s">
        <v>20</v>
      </c>
      <c r="AE8" s="207"/>
      <c r="AF8" s="207"/>
      <c r="AG8" s="207"/>
    </row>
    <row r="9" spans="1:33" s="7" customFormat="1" ht="32.25" customHeight="1" thickBot="1">
      <c r="A9" s="28"/>
      <c r="B9" s="31"/>
      <c r="C9" s="31"/>
      <c r="D9" s="8" t="s">
        <v>14</v>
      </c>
      <c r="E9" s="8" t="s">
        <v>15</v>
      </c>
      <c r="F9" s="8" t="s">
        <v>16</v>
      </c>
      <c r="G9" s="161" t="s">
        <v>38</v>
      </c>
      <c r="H9" s="162" t="s">
        <v>38</v>
      </c>
      <c r="I9" s="162" t="s">
        <v>35</v>
      </c>
      <c r="J9" s="162" t="s">
        <v>35</v>
      </c>
      <c r="K9" s="161" t="s">
        <v>19</v>
      </c>
      <c r="L9" s="161" t="s">
        <v>20</v>
      </c>
      <c r="M9" s="42" t="s">
        <v>38</v>
      </c>
      <c r="N9" s="55" t="s">
        <v>38</v>
      </c>
      <c r="O9" s="55" t="s">
        <v>35</v>
      </c>
      <c r="P9" s="55" t="s">
        <v>35</v>
      </c>
      <c r="Q9" s="42" t="s">
        <v>19</v>
      </c>
      <c r="R9" s="42" t="s">
        <v>20</v>
      </c>
      <c r="S9" s="41" t="s">
        <v>17</v>
      </c>
      <c r="T9" s="56" t="s">
        <v>38</v>
      </c>
      <c r="U9" s="56" t="s">
        <v>35</v>
      </c>
      <c r="V9" s="56" t="s">
        <v>35</v>
      </c>
      <c r="W9" s="41" t="s">
        <v>19</v>
      </c>
      <c r="X9" s="41" t="s">
        <v>20</v>
      </c>
      <c r="Y9" s="40" t="s">
        <v>17</v>
      </c>
      <c r="Z9" s="57" t="s">
        <v>38</v>
      </c>
      <c r="AA9" s="57" t="s">
        <v>35</v>
      </c>
      <c r="AB9" s="57" t="s">
        <v>35</v>
      </c>
      <c r="AC9" s="40" t="s">
        <v>19</v>
      </c>
      <c r="AD9" s="40" t="s">
        <v>20</v>
      </c>
      <c r="AE9" s="208"/>
      <c r="AF9" s="208"/>
      <c r="AG9" s="208"/>
    </row>
    <row r="10" spans="1:33" ht="32.25" customHeight="1">
      <c r="A10" s="204" t="s">
        <v>21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</row>
    <row r="11" spans="1:33" ht="42.75" customHeight="1">
      <c r="A11" s="9">
        <v>1</v>
      </c>
      <c r="B11" s="10" t="s">
        <v>22</v>
      </c>
      <c r="C11" s="91" t="s">
        <v>102</v>
      </c>
      <c r="D11" s="32">
        <v>3</v>
      </c>
      <c r="E11" s="59" t="s">
        <v>81</v>
      </c>
      <c r="F11" s="32"/>
      <c r="G11" s="163"/>
      <c r="H11" s="163"/>
      <c r="I11" s="164"/>
      <c r="J11" s="164"/>
      <c r="K11" s="164"/>
      <c r="L11" s="165"/>
      <c r="M11" s="60"/>
      <c r="N11" s="60"/>
      <c r="O11" s="49">
        <v>30</v>
      </c>
      <c r="P11" s="49"/>
      <c r="Q11" s="49"/>
      <c r="R11" s="60">
        <v>1</v>
      </c>
      <c r="S11" s="50"/>
      <c r="T11" s="61"/>
      <c r="U11" s="50">
        <v>30</v>
      </c>
      <c r="V11" s="50">
        <v>30</v>
      </c>
      <c r="W11" s="50"/>
      <c r="X11" s="50">
        <v>2</v>
      </c>
      <c r="Y11" s="51"/>
      <c r="Z11" s="62"/>
      <c r="AA11" s="51"/>
      <c r="AB11" s="51"/>
      <c r="AC11" s="51"/>
      <c r="AD11" s="62"/>
      <c r="AE11" s="11">
        <f>SUM(G11,I11,K11,M11,O11,Q11,S11,U11,W11,Y11,AA11,AC11,)</f>
        <v>60</v>
      </c>
      <c r="AF11" s="11">
        <f>SUM(G11:K11,M11:Q11,S11:W11,Y11:AC11,)</f>
        <v>90</v>
      </c>
      <c r="AG11" s="11">
        <f>SUM(L11,R11,X11,AD11,)</f>
        <v>3</v>
      </c>
    </row>
    <row r="12" spans="1:33" ht="47.25" customHeight="1">
      <c r="A12" s="13"/>
      <c r="B12" s="14" t="s">
        <v>28</v>
      </c>
      <c r="C12" s="91"/>
      <c r="D12" s="32"/>
      <c r="E12" s="32"/>
      <c r="F12" s="32"/>
      <c r="G12" s="163"/>
      <c r="H12" s="163"/>
      <c r="I12" s="164"/>
      <c r="J12" s="164"/>
      <c r="K12" s="164"/>
      <c r="L12" s="163"/>
      <c r="M12" s="60"/>
      <c r="N12" s="60"/>
      <c r="O12" s="49"/>
      <c r="P12" s="49"/>
      <c r="Q12" s="49"/>
      <c r="R12" s="63"/>
      <c r="S12" s="50"/>
      <c r="T12" s="61"/>
      <c r="U12" s="50"/>
      <c r="V12" s="50"/>
      <c r="W12" s="50"/>
      <c r="X12" s="50"/>
      <c r="Y12" s="51"/>
      <c r="Z12" s="51"/>
      <c r="AA12" s="51"/>
      <c r="AB12" s="51"/>
      <c r="AC12" s="51"/>
      <c r="AD12" s="51"/>
      <c r="AE12" s="11">
        <f t="shared" ref="AE12:AE15" si="0">SUM(G12,I12,K12,M12,O12,Q12,S12,U12,W12,Y12,AA12,AC12,)</f>
        <v>0</v>
      </c>
      <c r="AF12" s="11">
        <f t="shared" ref="AF12:AF15" si="1">SUM(G12:K12,M12:Q12,S12:W12,Y12:AC12,)</f>
        <v>0</v>
      </c>
      <c r="AG12" s="11">
        <f t="shared" ref="AG12:AG15" si="2">SUM(L12,R12,X12,AD12,)</f>
        <v>0</v>
      </c>
    </row>
    <row r="13" spans="1:33" ht="47.25" customHeight="1">
      <c r="A13" s="13">
        <v>2</v>
      </c>
      <c r="B13" s="73" t="s">
        <v>39</v>
      </c>
      <c r="C13" s="58" t="s">
        <v>103</v>
      </c>
      <c r="D13" s="32"/>
      <c r="E13" s="32">
        <v>1</v>
      </c>
      <c r="F13" s="32"/>
      <c r="G13" s="166">
        <v>15</v>
      </c>
      <c r="H13" s="166">
        <v>10</v>
      </c>
      <c r="I13" s="166">
        <v>15</v>
      </c>
      <c r="J13" s="166">
        <v>10</v>
      </c>
      <c r="K13" s="164"/>
      <c r="L13" s="163">
        <v>2</v>
      </c>
      <c r="M13" s="60"/>
      <c r="N13" s="60"/>
      <c r="O13" s="49"/>
      <c r="P13" s="49"/>
      <c r="Q13" s="49"/>
      <c r="R13" s="63"/>
      <c r="S13" s="50"/>
      <c r="T13" s="61"/>
      <c r="U13" s="50"/>
      <c r="V13" s="50"/>
      <c r="W13" s="50"/>
      <c r="X13" s="50"/>
      <c r="Y13" s="51"/>
      <c r="Z13" s="51"/>
      <c r="AA13" s="51"/>
      <c r="AB13" s="51"/>
      <c r="AC13" s="51"/>
      <c r="AD13" s="51"/>
      <c r="AE13" s="11">
        <f t="shared" si="0"/>
        <v>30</v>
      </c>
      <c r="AF13" s="11">
        <f t="shared" si="1"/>
        <v>50</v>
      </c>
      <c r="AG13" s="11">
        <f t="shared" si="2"/>
        <v>2</v>
      </c>
    </row>
    <row r="14" spans="1:33" ht="47.25" customHeight="1">
      <c r="A14" s="13">
        <v>3</v>
      </c>
      <c r="B14" s="74" t="s">
        <v>40</v>
      </c>
      <c r="C14" s="91" t="s">
        <v>104</v>
      </c>
      <c r="D14" s="32"/>
      <c r="E14" s="32">
        <v>1</v>
      </c>
      <c r="F14" s="32"/>
      <c r="G14" s="167">
        <v>25</v>
      </c>
      <c r="H14" s="167">
        <v>25</v>
      </c>
      <c r="I14" s="167"/>
      <c r="J14" s="167"/>
      <c r="K14" s="164"/>
      <c r="L14" s="163">
        <v>2</v>
      </c>
      <c r="M14" s="60"/>
      <c r="N14" s="60"/>
      <c r="O14" s="49"/>
      <c r="P14" s="49"/>
      <c r="Q14" s="49"/>
      <c r="R14" s="63"/>
      <c r="S14" s="50"/>
      <c r="T14" s="61"/>
      <c r="U14" s="50"/>
      <c r="V14" s="50"/>
      <c r="W14" s="50"/>
      <c r="X14" s="50"/>
      <c r="Y14" s="51"/>
      <c r="Z14" s="51"/>
      <c r="AA14" s="51"/>
      <c r="AB14" s="51"/>
      <c r="AC14" s="51"/>
      <c r="AD14" s="51"/>
      <c r="AE14" s="11">
        <f t="shared" si="0"/>
        <v>25</v>
      </c>
      <c r="AF14" s="11">
        <f t="shared" si="1"/>
        <v>50</v>
      </c>
      <c r="AG14" s="11">
        <f t="shared" si="2"/>
        <v>2</v>
      </c>
    </row>
    <row r="15" spans="1:33" ht="47.25" customHeight="1">
      <c r="A15" s="13">
        <v>4</v>
      </c>
      <c r="B15" s="75" t="s">
        <v>41</v>
      </c>
      <c r="C15" s="91" t="s">
        <v>105</v>
      </c>
      <c r="D15" s="32"/>
      <c r="E15" s="32">
        <v>1</v>
      </c>
      <c r="F15" s="32"/>
      <c r="G15" s="166">
        <v>15</v>
      </c>
      <c r="H15" s="166">
        <v>10</v>
      </c>
      <c r="I15" s="166"/>
      <c r="J15" s="166"/>
      <c r="K15" s="164"/>
      <c r="L15" s="163">
        <v>1</v>
      </c>
      <c r="M15" s="60"/>
      <c r="N15" s="60"/>
      <c r="O15" s="49"/>
      <c r="P15" s="49"/>
      <c r="Q15" s="49"/>
      <c r="R15" s="63"/>
      <c r="S15" s="50"/>
      <c r="T15" s="61"/>
      <c r="U15" s="50"/>
      <c r="V15" s="50"/>
      <c r="W15" s="50"/>
      <c r="X15" s="50"/>
      <c r="Y15" s="51"/>
      <c r="Z15" s="51"/>
      <c r="AA15" s="51"/>
      <c r="AB15" s="51"/>
      <c r="AC15" s="51"/>
      <c r="AD15" s="51"/>
      <c r="AE15" s="11">
        <f t="shared" si="0"/>
        <v>15</v>
      </c>
      <c r="AF15" s="11">
        <f t="shared" si="1"/>
        <v>25</v>
      </c>
      <c r="AG15" s="11">
        <f t="shared" si="2"/>
        <v>1</v>
      </c>
    </row>
    <row r="16" spans="1:33" ht="89.25" customHeight="1">
      <c r="A16" s="13">
        <v>5</v>
      </c>
      <c r="B16" s="14" t="s">
        <v>93</v>
      </c>
      <c r="C16" s="91" t="s">
        <v>106</v>
      </c>
      <c r="D16" s="32"/>
      <c r="E16" s="32">
        <v>1</v>
      </c>
      <c r="F16" s="32"/>
      <c r="G16" s="163"/>
      <c r="H16" s="163"/>
      <c r="I16" s="164">
        <v>15</v>
      </c>
      <c r="J16" s="164">
        <v>10</v>
      </c>
      <c r="K16" s="164"/>
      <c r="L16" s="163">
        <v>1</v>
      </c>
      <c r="M16" s="60"/>
      <c r="N16" s="60"/>
      <c r="O16" s="49"/>
      <c r="P16" s="49"/>
      <c r="Q16" s="49" t="s">
        <v>79</v>
      </c>
      <c r="R16" s="63"/>
      <c r="S16" s="50"/>
      <c r="T16" s="61"/>
      <c r="U16" s="50"/>
      <c r="V16" s="50"/>
      <c r="W16" s="50"/>
      <c r="X16" s="50"/>
      <c r="Y16" s="51"/>
      <c r="Z16" s="51"/>
      <c r="AA16" s="51"/>
      <c r="AB16" s="51"/>
      <c r="AC16" s="51"/>
      <c r="AD16" s="51"/>
      <c r="AE16" s="11">
        <f t="shared" ref="AE16:AE17" si="3">SUM(G16,I16,K16,M16,O16,Q16,S16,U16,W16,Y16,AA16,AC16,)</f>
        <v>15</v>
      </c>
      <c r="AF16" s="11">
        <f t="shared" ref="AF16:AF17" si="4">SUM(G16:K16,M16:Q16,S16:W16,Y16:AC16,)</f>
        <v>25</v>
      </c>
      <c r="AG16" s="185">
        <v>1</v>
      </c>
    </row>
    <row r="17" spans="1:39" ht="48.75" customHeight="1">
      <c r="A17" s="13">
        <v>6</v>
      </c>
      <c r="B17" s="14" t="s">
        <v>88</v>
      </c>
      <c r="C17" s="91" t="s">
        <v>107</v>
      </c>
      <c r="D17" s="32"/>
      <c r="E17" s="32"/>
      <c r="F17" s="32">
        <v>1</v>
      </c>
      <c r="G17" s="163">
        <v>4</v>
      </c>
      <c r="H17" s="163"/>
      <c r="I17" s="164"/>
      <c r="J17" s="164"/>
      <c r="K17" s="164"/>
      <c r="L17" s="163">
        <v>0</v>
      </c>
      <c r="M17" s="60"/>
      <c r="N17" s="60"/>
      <c r="O17" s="49"/>
      <c r="P17" s="49"/>
      <c r="Q17" s="49"/>
      <c r="R17" s="63"/>
      <c r="S17" s="50"/>
      <c r="T17" s="61"/>
      <c r="U17" s="50"/>
      <c r="V17" s="50"/>
      <c r="W17" s="50"/>
      <c r="X17" s="50"/>
      <c r="Y17" s="51"/>
      <c r="Z17" s="51"/>
      <c r="AA17" s="51"/>
      <c r="AB17" s="51"/>
      <c r="AC17" s="51"/>
      <c r="AD17" s="51"/>
      <c r="AE17" s="11">
        <f t="shared" si="3"/>
        <v>4</v>
      </c>
      <c r="AF17" s="11">
        <f t="shared" si="4"/>
        <v>4</v>
      </c>
      <c r="AG17" s="11">
        <v>0</v>
      </c>
    </row>
    <row r="18" spans="1:39" ht="48.75" customHeight="1">
      <c r="A18" s="13">
        <v>7</v>
      </c>
      <c r="B18" s="14" t="s">
        <v>89</v>
      </c>
      <c r="C18" s="91" t="s">
        <v>108</v>
      </c>
      <c r="D18" s="32"/>
      <c r="E18" s="32"/>
      <c r="F18" s="32">
        <v>1</v>
      </c>
      <c r="G18" s="163">
        <v>2</v>
      </c>
      <c r="H18" s="163"/>
      <c r="I18" s="164"/>
      <c r="J18" s="164"/>
      <c r="K18" s="164"/>
      <c r="L18" s="163">
        <v>0</v>
      </c>
      <c r="M18" s="60"/>
      <c r="N18" s="60"/>
      <c r="O18" s="49"/>
      <c r="P18" s="49"/>
      <c r="Q18" s="49" t="s">
        <v>79</v>
      </c>
      <c r="R18" s="63"/>
      <c r="S18" s="50"/>
      <c r="T18" s="61"/>
      <c r="U18" s="50"/>
      <c r="V18" s="50"/>
      <c r="W18" s="50"/>
      <c r="X18" s="50"/>
      <c r="Y18" s="51"/>
      <c r="Z18" s="51"/>
      <c r="AA18" s="51"/>
      <c r="AB18" s="51"/>
      <c r="AC18" s="51"/>
      <c r="AD18" s="51"/>
      <c r="AE18" s="11">
        <f t="shared" ref="AE18" si="5">SUM(G18,I18,K18,M18,O18,Q18,S18,U18,W18,Y18,AA18,AC18,)</f>
        <v>2</v>
      </c>
      <c r="AF18" s="11">
        <f t="shared" ref="AF18" si="6">SUM(G18:K18,M18:Q18,S18:W18,Y18:AC18,)</f>
        <v>2</v>
      </c>
      <c r="AG18" s="186">
        <v>0</v>
      </c>
    </row>
    <row r="19" spans="1:39" ht="51.75" customHeight="1">
      <c r="A19" s="38">
        <v>8</v>
      </c>
      <c r="B19" s="15" t="s">
        <v>101</v>
      </c>
      <c r="C19" s="91" t="s">
        <v>109</v>
      </c>
      <c r="D19" s="32"/>
      <c r="E19" s="32"/>
      <c r="F19" s="32">
        <v>1</v>
      </c>
      <c r="G19" s="163">
        <v>4</v>
      </c>
      <c r="H19" s="163"/>
      <c r="I19" s="164"/>
      <c r="J19" s="164"/>
      <c r="K19" s="164"/>
      <c r="L19" s="163">
        <v>0</v>
      </c>
      <c r="M19" s="60"/>
      <c r="N19" s="60"/>
      <c r="O19" s="49"/>
      <c r="P19" s="49"/>
      <c r="Q19" s="49" t="s">
        <v>79</v>
      </c>
      <c r="R19" s="63"/>
      <c r="S19" s="50"/>
      <c r="T19" s="61"/>
      <c r="U19" s="50"/>
      <c r="V19" s="50"/>
      <c r="W19" s="50"/>
      <c r="X19" s="50"/>
      <c r="Y19" s="51"/>
      <c r="Z19" s="51"/>
      <c r="AA19" s="51"/>
      <c r="AB19" s="51"/>
      <c r="AC19" s="51"/>
      <c r="AD19" s="51"/>
      <c r="AE19" s="11">
        <v>4</v>
      </c>
      <c r="AF19" s="11">
        <v>4</v>
      </c>
      <c r="AG19" s="186">
        <v>0</v>
      </c>
    </row>
    <row r="20" spans="1:39" s="17" customFormat="1" ht="32.25" customHeight="1">
      <c r="A20" s="225" t="s">
        <v>23</v>
      </c>
      <c r="B20" s="226"/>
      <c r="C20" s="44"/>
      <c r="D20" s="44"/>
      <c r="E20" s="44"/>
      <c r="F20" s="44"/>
      <c r="G20" s="44">
        <f t="shared" ref="G20:AG20" si="7">SUM(G11:G19)</f>
        <v>65</v>
      </c>
      <c r="H20" s="44">
        <f t="shared" si="7"/>
        <v>45</v>
      </c>
      <c r="I20" s="44">
        <f t="shared" si="7"/>
        <v>30</v>
      </c>
      <c r="J20" s="44">
        <f t="shared" si="7"/>
        <v>20</v>
      </c>
      <c r="K20" s="44">
        <f t="shared" si="7"/>
        <v>0</v>
      </c>
      <c r="L20" s="44">
        <f t="shared" si="7"/>
        <v>6</v>
      </c>
      <c r="M20" s="44">
        <f t="shared" si="7"/>
        <v>0</v>
      </c>
      <c r="N20" s="44">
        <f t="shared" si="7"/>
        <v>0</v>
      </c>
      <c r="O20" s="44">
        <f t="shared" si="7"/>
        <v>30</v>
      </c>
      <c r="P20" s="44">
        <f t="shared" si="7"/>
        <v>0</v>
      </c>
      <c r="Q20" s="44">
        <f t="shared" si="7"/>
        <v>0</v>
      </c>
      <c r="R20" s="44">
        <f t="shared" si="7"/>
        <v>1</v>
      </c>
      <c r="S20" s="44">
        <f t="shared" si="7"/>
        <v>0</v>
      </c>
      <c r="T20" s="44">
        <f t="shared" si="7"/>
        <v>0</v>
      </c>
      <c r="U20" s="44">
        <f t="shared" si="7"/>
        <v>30</v>
      </c>
      <c r="V20" s="44">
        <f t="shared" si="7"/>
        <v>30</v>
      </c>
      <c r="W20" s="44">
        <f t="shared" si="7"/>
        <v>0</v>
      </c>
      <c r="X20" s="44">
        <f t="shared" si="7"/>
        <v>2</v>
      </c>
      <c r="Y20" s="44">
        <f t="shared" si="7"/>
        <v>0</v>
      </c>
      <c r="Z20" s="44">
        <f t="shared" si="7"/>
        <v>0</v>
      </c>
      <c r="AA20" s="44">
        <f t="shared" si="7"/>
        <v>0</v>
      </c>
      <c r="AB20" s="44">
        <f t="shared" si="7"/>
        <v>0</v>
      </c>
      <c r="AC20" s="44">
        <f t="shared" si="7"/>
        <v>0</v>
      </c>
      <c r="AD20" s="44">
        <f t="shared" si="7"/>
        <v>0</v>
      </c>
      <c r="AE20" s="52">
        <f t="shared" si="7"/>
        <v>155</v>
      </c>
      <c r="AF20" s="52">
        <f t="shared" si="7"/>
        <v>250</v>
      </c>
      <c r="AG20" s="52">
        <f t="shared" si="7"/>
        <v>9</v>
      </c>
      <c r="AH20" s="1"/>
      <c r="AI20" s="1"/>
      <c r="AK20" s="1"/>
      <c r="AL20" s="1"/>
      <c r="AM20" s="1"/>
    </row>
    <row r="21" spans="1:39" ht="32.25" customHeight="1">
      <c r="A21" s="221" t="s">
        <v>24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</row>
    <row r="22" spans="1:39" ht="32.25" customHeight="1">
      <c r="A22" s="18">
        <v>1</v>
      </c>
      <c r="B22" s="76" t="s">
        <v>44</v>
      </c>
      <c r="C22" s="188" t="s">
        <v>110</v>
      </c>
      <c r="D22" s="189"/>
      <c r="E22" s="190" t="s">
        <v>42</v>
      </c>
      <c r="F22" s="189"/>
      <c r="G22" s="168">
        <v>25</v>
      </c>
      <c r="H22" s="168">
        <v>25</v>
      </c>
      <c r="I22" s="169">
        <v>25</v>
      </c>
      <c r="J22" s="169">
        <v>25</v>
      </c>
      <c r="K22" s="164"/>
      <c r="L22" s="168">
        <v>4</v>
      </c>
      <c r="M22" s="77"/>
      <c r="N22" s="77"/>
      <c r="O22" s="77">
        <v>25</v>
      </c>
      <c r="P22" s="77">
        <v>25</v>
      </c>
      <c r="Q22" s="49"/>
      <c r="R22" s="79">
        <v>2</v>
      </c>
      <c r="S22" s="50"/>
      <c r="T22" s="50"/>
      <c r="U22" s="50"/>
      <c r="V22" s="50"/>
      <c r="W22" s="50"/>
      <c r="X22" s="50"/>
      <c r="Y22" s="82"/>
      <c r="Z22" s="82"/>
      <c r="AA22" s="82"/>
      <c r="AB22" s="82"/>
      <c r="AC22" s="51"/>
      <c r="AD22" s="51"/>
      <c r="AE22" s="84">
        <f>SUM(G22,I22,K22,M22,O22,Q22,S22,U22,W22,Y22,AA22,AC22)</f>
        <v>75</v>
      </c>
      <c r="AF22" s="84">
        <f>SUM(G22:K22,M22:Q22,S22:W22,Y22:AC22,)</f>
        <v>150</v>
      </c>
      <c r="AG22" s="84">
        <f>SUM(L22,R22,X22,AD22,)</f>
        <v>6</v>
      </c>
    </row>
    <row r="23" spans="1:39" ht="32.25" customHeight="1">
      <c r="A23" s="18">
        <v>2</v>
      </c>
      <c r="B23" s="76" t="s">
        <v>45</v>
      </c>
      <c r="C23" s="188" t="s">
        <v>111</v>
      </c>
      <c r="D23" s="189"/>
      <c r="E23" s="190">
        <v>4</v>
      </c>
      <c r="F23" s="189"/>
      <c r="G23" s="168"/>
      <c r="H23" s="168"/>
      <c r="I23" s="168"/>
      <c r="J23" s="168"/>
      <c r="K23" s="164"/>
      <c r="L23" s="168"/>
      <c r="M23" s="77"/>
      <c r="N23" s="77"/>
      <c r="O23" s="77"/>
      <c r="P23" s="77"/>
      <c r="Q23" s="49"/>
      <c r="R23" s="79"/>
      <c r="S23" s="50"/>
      <c r="T23" s="50"/>
      <c r="U23" s="50"/>
      <c r="V23" s="50"/>
      <c r="W23" s="50"/>
      <c r="X23" s="50"/>
      <c r="Y23" s="82">
        <v>25</v>
      </c>
      <c r="Z23" s="82">
        <v>25</v>
      </c>
      <c r="AA23" s="82">
        <v>25</v>
      </c>
      <c r="AB23" s="82">
        <v>25</v>
      </c>
      <c r="AC23" s="51"/>
      <c r="AD23" s="51">
        <v>4</v>
      </c>
      <c r="AE23" s="84">
        <f t="shared" ref="AE23:AE47" si="8">SUM(G23,I23,K23,M23,O23,Q23,S23,U23,W23,Y23,AA23,AC23)</f>
        <v>50</v>
      </c>
      <c r="AF23" s="84">
        <f t="shared" ref="AF23:AF47" si="9">SUM(G23:K23,M23:Q23,S23:W23,Y23:AC23,)</f>
        <v>100</v>
      </c>
      <c r="AG23" s="84">
        <f t="shared" ref="AG23:AG47" si="10">SUM(L23,R23,X23,AD23,)</f>
        <v>4</v>
      </c>
    </row>
    <row r="24" spans="1:39" ht="32.25" customHeight="1">
      <c r="A24" s="18">
        <v>3</v>
      </c>
      <c r="B24" s="76" t="s">
        <v>82</v>
      </c>
      <c r="C24" s="188" t="s">
        <v>112</v>
      </c>
      <c r="D24" s="189"/>
      <c r="E24" s="190">
        <v>2</v>
      </c>
      <c r="F24" s="189"/>
      <c r="G24" s="168"/>
      <c r="H24" s="169"/>
      <c r="I24" s="168"/>
      <c r="J24" s="168"/>
      <c r="K24" s="164"/>
      <c r="L24" s="168"/>
      <c r="M24" s="77">
        <v>15</v>
      </c>
      <c r="N24" s="77">
        <v>10</v>
      </c>
      <c r="O24" s="77">
        <v>25</v>
      </c>
      <c r="P24" s="77">
        <v>25</v>
      </c>
      <c r="Q24" s="49"/>
      <c r="R24" s="79">
        <v>3</v>
      </c>
      <c r="S24" s="50"/>
      <c r="T24" s="50"/>
      <c r="U24" s="50"/>
      <c r="V24" s="50"/>
      <c r="W24" s="50"/>
      <c r="X24" s="50"/>
      <c r="Y24" s="82"/>
      <c r="Z24" s="82"/>
      <c r="AA24" s="82"/>
      <c r="AB24" s="82"/>
      <c r="AC24" s="51"/>
      <c r="AD24" s="51"/>
      <c r="AE24" s="84">
        <f t="shared" si="8"/>
        <v>40</v>
      </c>
      <c r="AF24" s="84">
        <f t="shared" si="9"/>
        <v>75</v>
      </c>
      <c r="AG24" s="84">
        <f t="shared" si="10"/>
        <v>3</v>
      </c>
    </row>
    <row r="25" spans="1:39" ht="32.25" customHeight="1">
      <c r="A25" s="18">
        <v>4</v>
      </c>
      <c r="B25" s="76" t="s">
        <v>46</v>
      </c>
      <c r="C25" s="188" t="s">
        <v>113</v>
      </c>
      <c r="D25" s="189"/>
      <c r="E25" s="190">
        <v>4</v>
      </c>
      <c r="F25" s="189"/>
      <c r="G25" s="169"/>
      <c r="H25" s="169"/>
      <c r="I25" s="169"/>
      <c r="J25" s="169"/>
      <c r="K25" s="164"/>
      <c r="L25" s="169"/>
      <c r="M25" s="78"/>
      <c r="N25" s="78"/>
      <c r="O25" s="78"/>
      <c r="P25" s="78"/>
      <c r="Q25" s="49"/>
      <c r="R25" s="80"/>
      <c r="S25" s="50"/>
      <c r="T25" s="50"/>
      <c r="U25" s="50"/>
      <c r="V25" s="50"/>
      <c r="W25" s="50"/>
      <c r="X25" s="50"/>
      <c r="Y25" s="82">
        <v>25</v>
      </c>
      <c r="Z25" s="82">
        <v>25</v>
      </c>
      <c r="AA25" s="82">
        <v>25</v>
      </c>
      <c r="AB25" s="82">
        <v>25</v>
      </c>
      <c r="AC25" s="51"/>
      <c r="AD25" s="51">
        <v>4</v>
      </c>
      <c r="AE25" s="193">
        <f t="shared" si="8"/>
        <v>50</v>
      </c>
      <c r="AF25" s="193">
        <f t="shared" si="9"/>
        <v>100</v>
      </c>
      <c r="AG25" s="193">
        <f t="shared" si="10"/>
        <v>4</v>
      </c>
    </row>
    <row r="26" spans="1:39" ht="32.25" customHeight="1">
      <c r="A26" s="18">
        <v>5</v>
      </c>
      <c r="B26" s="76" t="s">
        <v>47</v>
      </c>
      <c r="C26" s="188" t="s">
        <v>114</v>
      </c>
      <c r="D26" s="189"/>
      <c r="E26" s="190">
        <v>4</v>
      </c>
      <c r="F26" s="189"/>
      <c r="G26" s="168"/>
      <c r="H26" s="168"/>
      <c r="I26" s="168"/>
      <c r="J26" s="168"/>
      <c r="K26" s="164"/>
      <c r="L26" s="168"/>
      <c r="M26" s="77"/>
      <c r="N26" s="77"/>
      <c r="O26" s="77"/>
      <c r="P26" s="77"/>
      <c r="Q26" s="49"/>
      <c r="R26" s="79"/>
      <c r="S26" s="50"/>
      <c r="T26" s="50"/>
      <c r="U26" s="50"/>
      <c r="V26" s="50"/>
      <c r="W26" s="50"/>
      <c r="X26" s="50"/>
      <c r="Y26" s="82">
        <v>25</v>
      </c>
      <c r="Z26" s="82">
        <v>25</v>
      </c>
      <c r="AA26" s="82">
        <v>25</v>
      </c>
      <c r="AB26" s="82">
        <v>25</v>
      </c>
      <c r="AC26" s="51"/>
      <c r="AD26" s="51">
        <v>4</v>
      </c>
      <c r="AE26" s="193">
        <f t="shared" si="8"/>
        <v>50</v>
      </c>
      <c r="AF26" s="193">
        <f t="shared" si="9"/>
        <v>100</v>
      </c>
      <c r="AG26" s="193">
        <f t="shared" si="10"/>
        <v>4</v>
      </c>
    </row>
    <row r="27" spans="1:39" ht="32.25" customHeight="1">
      <c r="A27" s="18">
        <v>6</v>
      </c>
      <c r="B27" s="76" t="s">
        <v>48</v>
      </c>
      <c r="C27" s="188" t="s">
        <v>115</v>
      </c>
      <c r="D27" s="189"/>
      <c r="E27" s="190">
        <v>1</v>
      </c>
      <c r="F27" s="189"/>
      <c r="G27" s="169">
        <v>15</v>
      </c>
      <c r="H27" s="169">
        <v>10</v>
      </c>
      <c r="I27" s="169">
        <v>25</v>
      </c>
      <c r="J27" s="169">
        <v>25</v>
      </c>
      <c r="K27" s="164"/>
      <c r="L27" s="169">
        <v>3</v>
      </c>
      <c r="M27" s="78"/>
      <c r="N27" s="78"/>
      <c r="O27" s="78"/>
      <c r="P27" s="78"/>
      <c r="Q27" s="49"/>
      <c r="R27" s="80"/>
      <c r="S27" s="50"/>
      <c r="T27" s="50"/>
      <c r="U27" s="50"/>
      <c r="V27" s="50"/>
      <c r="W27" s="50"/>
      <c r="X27" s="50"/>
      <c r="Y27" s="82"/>
      <c r="Z27" s="82"/>
      <c r="AA27" s="82"/>
      <c r="AB27" s="82"/>
      <c r="AC27" s="51"/>
      <c r="AD27" s="51"/>
      <c r="AE27" s="193">
        <f t="shared" si="8"/>
        <v>40</v>
      </c>
      <c r="AF27" s="193">
        <f t="shared" si="9"/>
        <v>75</v>
      </c>
      <c r="AG27" s="193">
        <f t="shared" si="10"/>
        <v>3</v>
      </c>
    </row>
    <row r="28" spans="1:39" ht="32.25" customHeight="1">
      <c r="A28" s="18">
        <v>7</v>
      </c>
      <c r="B28" s="76" t="s">
        <v>49</v>
      </c>
      <c r="C28" s="188" t="s">
        <v>116</v>
      </c>
      <c r="D28" s="189"/>
      <c r="E28" s="190">
        <v>4</v>
      </c>
      <c r="F28" s="189"/>
      <c r="G28" s="169"/>
      <c r="H28" s="169"/>
      <c r="I28" s="169"/>
      <c r="J28" s="169"/>
      <c r="K28" s="164"/>
      <c r="L28" s="169"/>
      <c r="M28" s="78"/>
      <c r="N28" s="78"/>
      <c r="O28" s="78"/>
      <c r="P28" s="78"/>
      <c r="Q28" s="49"/>
      <c r="R28" s="78"/>
      <c r="S28" s="50"/>
      <c r="T28" s="50"/>
      <c r="U28" s="50"/>
      <c r="V28" s="50"/>
      <c r="W28" s="50"/>
      <c r="X28" s="50"/>
      <c r="Y28" s="82">
        <v>12</v>
      </c>
      <c r="Z28" s="82">
        <v>10</v>
      </c>
      <c r="AA28" s="82"/>
      <c r="AB28" s="82"/>
      <c r="AC28" s="51">
        <v>3</v>
      </c>
      <c r="AD28" s="51">
        <v>1</v>
      </c>
      <c r="AE28" s="193">
        <f t="shared" si="8"/>
        <v>15</v>
      </c>
      <c r="AF28" s="193">
        <f t="shared" si="9"/>
        <v>25</v>
      </c>
      <c r="AG28" s="193">
        <f t="shared" si="10"/>
        <v>1</v>
      </c>
    </row>
    <row r="29" spans="1:39" ht="32.25" customHeight="1">
      <c r="A29" s="18">
        <v>8</v>
      </c>
      <c r="B29" s="76" t="s">
        <v>50</v>
      </c>
      <c r="C29" s="188" t="s">
        <v>117</v>
      </c>
      <c r="D29" s="189"/>
      <c r="E29" s="190">
        <v>4</v>
      </c>
      <c r="F29" s="189"/>
      <c r="G29" s="168"/>
      <c r="H29" s="168"/>
      <c r="I29" s="168"/>
      <c r="J29" s="168"/>
      <c r="K29" s="164"/>
      <c r="L29" s="168"/>
      <c r="M29" s="77"/>
      <c r="N29" s="77"/>
      <c r="O29" s="77"/>
      <c r="P29" s="77"/>
      <c r="Q29" s="49"/>
      <c r="R29" s="77"/>
      <c r="S29" s="50"/>
      <c r="T29" s="50"/>
      <c r="U29" s="50"/>
      <c r="V29" s="50"/>
      <c r="W29" s="50"/>
      <c r="X29" s="50"/>
      <c r="Y29" s="82">
        <v>15</v>
      </c>
      <c r="Z29" s="82">
        <v>10</v>
      </c>
      <c r="AA29" s="82"/>
      <c r="AB29" s="82"/>
      <c r="AC29" s="51"/>
      <c r="AD29" s="51">
        <v>1</v>
      </c>
      <c r="AE29" s="193">
        <f t="shared" si="8"/>
        <v>15</v>
      </c>
      <c r="AF29" s="193">
        <f t="shared" si="9"/>
        <v>25</v>
      </c>
      <c r="AG29" s="193">
        <f t="shared" si="10"/>
        <v>1</v>
      </c>
    </row>
    <row r="30" spans="1:39" ht="32.25" customHeight="1">
      <c r="A30" s="18">
        <v>9</v>
      </c>
      <c r="B30" s="76" t="s">
        <v>51</v>
      </c>
      <c r="C30" s="188" t="s">
        <v>118</v>
      </c>
      <c r="D30" s="189"/>
      <c r="E30" s="190">
        <v>4</v>
      </c>
      <c r="F30" s="189"/>
      <c r="G30" s="168"/>
      <c r="H30" s="168"/>
      <c r="I30" s="168"/>
      <c r="J30" s="168"/>
      <c r="K30" s="164"/>
      <c r="L30" s="168"/>
      <c r="M30" s="78"/>
      <c r="N30" s="78"/>
      <c r="O30" s="78"/>
      <c r="P30" s="78"/>
      <c r="Q30" s="49"/>
      <c r="R30" s="78"/>
      <c r="S30" s="50"/>
      <c r="T30" s="50"/>
      <c r="U30" s="50"/>
      <c r="V30" s="50"/>
      <c r="W30" s="50"/>
      <c r="X30" s="50"/>
      <c r="Y30" s="82">
        <v>15</v>
      </c>
      <c r="Z30" s="82">
        <v>10</v>
      </c>
      <c r="AA30" s="82">
        <v>20</v>
      </c>
      <c r="AB30" s="82">
        <v>5</v>
      </c>
      <c r="AC30" s="51"/>
      <c r="AD30" s="51">
        <v>2</v>
      </c>
      <c r="AE30" s="193">
        <f t="shared" si="8"/>
        <v>35</v>
      </c>
      <c r="AF30" s="193">
        <f t="shared" si="9"/>
        <v>50</v>
      </c>
      <c r="AG30" s="193">
        <f t="shared" si="10"/>
        <v>2</v>
      </c>
    </row>
    <row r="31" spans="1:39" ht="32.25" customHeight="1">
      <c r="A31" s="18">
        <v>10</v>
      </c>
      <c r="B31" s="76" t="s">
        <v>52</v>
      </c>
      <c r="C31" s="188" t="s">
        <v>119</v>
      </c>
      <c r="D31" s="189"/>
      <c r="E31" s="190">
        <v>4</v>
      </c>
      <c r="F31" s="189"/>
      <c r="G31" s="168"/>
      <c r="H31" s="168"/>
      <c r="I31" s="168"/>
      <c r="J31" s="168"/>
      <c r="K31" s="164"/>
      <c r="L31" s="168"/>
      <c r="M31" s="78"/>
      <c r="N31" s="78"/>
      <c r="O31" s="78"/>
      <c r="P31" s="78"/>
      <c r="Q31" s="49"/>
      <c r="R31" s="78"/>
      <c r="S31" s="50"/>
      <c r="T31" s="50"/>
      <c r="U31" s="50"/>
      <c r="V31" s="50"/>
      <c r="W31" s="50"/>
      <c r="X31" s="50"/>
      <c r="Y31" s="82">
        <v>15</v>
      </c>
      <c r="Z31" s="82">
        <v>10</v>
      </c>
      <c r="AA31" s="82">
        <v>15</v>
      </c>
      <c r="AB31" s="82">
        <v>10</v>
      </c>
      <c r="AC31" s="51"/>
      <c r="AD31" s="51">
        <v>2</v>
      </c>
      <c r="AE31" s="193">
        <f t="shared" si="8"/>
        <v>30</v>
      </c>
      <c r="AF31" s="193">
        <f t="shared" si="9"/>
        <v>50</v>
      </c>
      <c r="AG31" s="193">
        <f t="shared" si="10"/>
        <v>2</v>
      </c>
    </row>
    <row r="32" spans="1:39" ht="32.25" customHeight="1">
      <c r="A32" s="18">
        <v>11</v>
      </c>
      <c r="B32" s="76" t="s">
        <v>53</v>
      </c>
      <c r="C32" s="188" t="s">
        <v>120</v>
      </c>
      <c r="D32" s="189"/>
      <c r="E32" s="190">
        <v>2</v>
      </c>
      <c r="F32" s="189"/>
      <c r="G32" s="168"/>
      <c r="H32" s="168"/>
      <c r="I32" s="168"/>
      <c r="J32" s="168"/>
      <c r="K32" s="164"/>
      <c r="L32" s="168"/>
      <c r="M32" s="78">
        <v>25</v>
      </c>
      <c r="N32" s="78">
        <v>25</v>
      </c>
      <c r="O32" s="78"/>
      <c r="P32" s="78"/>
      <c r="Q32" s="49"/>
      <c r="R32" s="78">
        <v>2</v>
      </c>
      <c r="S32" s="50"/>
      <c r="T32" s="50"/>
      <c r="U32" s="50"/>
      <c r="V32" s="50"/>
      <c r="W32" s="50"/>
      <c r="X32" s="50"/>
      <c r="Y32" s="82"/>
      <c r="Z32" s="82"/>
      <c r="AA32" s="82"/>
      <c r="AB32" s="82"/>
      <c r="AC32" s="51"/>
      <c r="AD32" s="51"/>
      <c r="AE32" s="193">
        <f t="shared" si="8"/>
        <v>25</v>
      </c>
      <c r="AF32" s="193">
        <f t="shared" si="9"/>
        <v>50</v>
      </c>
      <c r="AG32" s="193">
        <f t="shared" si="10"/>
        <v>2</v>
      </c>
    </row>
    <row r="33" spans="1:39" ht="54.75" customHeight="1">
      <c r="A33" s="18">
        <v>12</v>
      </c>
      <c r="B33" s="76" t="s">
        <v>54</v>
      </c>
      <c r="C33" s="188" t="s">
        <v>121</v>
      </c>
      <c r="D33" s="189"/>
      <c r="E33" s="190">
        <v>2</v>
      </c>
      <c r="F33" s="189"/>
      <c r="G33" s="169"/>
      <c r="H33" s="169"/>
      <c r="I33" s="169"/>
      <c r="J33" s="169"/>
      <c r="K33" s="164"/>
      <c r="L33" s="169"/>
      <c r="M33" s="78">
        <v>12</v>
      </c>
      <c r="N33" s="78">
        <v>10</v>
      </c>
      <c r="O33" s="77">
        <v>25</v>
      </c>
      <c r="P33" s="77">
        <v>25</v>
      </c>
      <c r="Q33" s="49">
        <v>3</v>
      </c>
      <c r="R33" s="78">
        <v>3</v>
      </c>
      <c r="S33" s="50"/>
      <c r="T33" s="50"/>
      <c r="U33" s="50"/>
      <c r="V33" s="50"/>
      <c r="W33" s="50"/>
      <c r="X33" s="50"/>
      <c r="Y33" s="82"/>
      <c r="Z33" s="82"/>
      <c r="AA33" s="82"/>
      <c r="AB33" s="82"/>
      <c r="AC33" s="51"/>
      <c r="AD33" s="51"/>
      <c r="AE33" s="193">
        <f t="shared" si="8"/>
        <v>40</v>
      </c>
      <c r="AF33" s="193">
        <f t="shared" si="9"/>
        <v>75</v>
      </c>
      <c r="AG33" s="193">
        <f t="shared" si="10"/>
        <v>3</v>
      </c>
    </row>
    <row r="34" spans="1:39" ht="48.75" customHeight="1">
      <c r="A34" s="18">
        <v>13</v>
      </c>
      <c r="B34" s="76" t="s">
        <v>55</v>
      </c>
      <c r="C34" s="188" t="s">
        <v>122</v>
      </c>
      <c r="D34" s="189"/>
      <c r="E34" s="190">
        <v>1</v>
      </c>
      <c r="F34" s="189"/>
      <c r="G34" s="168">
        <v>15</v>
      </c>
      <c r="H34" s="168">
        <v>10</v>
      </c>
      <c r="I34" s="169">
        <v>15</v>
      </c>
      <c r="J34" s="169">
        <v>10</v>
      </c>
      <c r="K34" s="164"/>
      <c r="L34" s="168">
        <v>2</v>
      </c>
      <c r="M34" s="77"/>
      <c r="N34" s="77"/>
      <c r="O34" s="77"/>
      <c r="P34" s="77"/>
      <c r="Q34" s="49"/>
      <c r="R34" s="77"/>
      <c r="S34" s="65"/>
      <c r="T34" s="65"/>
      <c r="U34" s="50"/>
      <c r="V34" s="50"/>
      <c r="W34" s="50"/>
      <c r="X34" s="65"/>
      <c r="Y34" s="82"/>
      <c r="Z34" s="82"/>
      <c r="AA34" s="82"/>
      <c r="AB34" s="82"/>
      <c r="AC34" s="51"/>
      <c r="AD34" s="51"/>
      <c r="AE34" s="193">
        <f t="shared" si="8"/>
        <v>30</v>
      </c>
      <c r="AF34" s="193">
        <f t="shared" si="9"/>
        <v>50</v>
      </c>
      <c r="AG34" s="193">
        <f t="shared" si="10"/>
        <v>2</v>
      </c>
    </row>
    <row r="35" spans="1:39" ht="32.25" customHeight="1">
      <c r="A35" s="18">
        <v>14</v>
      </c>
      <c r="B35" s="76" t="s">
        <v>56</v>
      </c>
      <c r="C35" s="188" t="s">
        <v>123</v>
      </c>
      <c r="D35" s="189"/>
      <c r="E35" s="190" t="s">
        <v>42</v>
      </c>
      <c r="F35" s="189"/>
      <c r="G35" s="168"/>
      <c r="H35" s="168"/>
      <c r="I35" s="168">
        <v>22</v>
      </c>
      <c r="J35" s="168">
        <v>25</v>
      </c>
      <c r="K35" s="164">
        <v>3</v>
      </c>
      <c r="L35" s="168">
        <v>2</v>
      </c>
      <c r="M35" s="77"/>
      <c r="N35" s="77"/>
      <c r="O35" s="77">
        <v>25</v>
      </c>
      <c r="P35" s="77">
        <v>25</v>
      </c>
      <c r="Q35" s="49"/>
      <c r="R35" s="77">
        <v>2</v>
      </c>
      <c r="S35" s="50"/>
      <c r="T35" s="65"/>
      <c r="U35" s="65"/>
      <c r="V35" s="50"/>
      <c r="W35" s="50"/>
      <c r="X35" s="50"/>
      <c r="Y35" s="51"/>
      <c r="Z35" s="51"/>
      <c r="AA35" s="51"/>
      <c r="AB35" s="51"/>
      <c r="AC35" s="51"/>
      <c r="AD35" s="51"/>
      <c r="AE35" s="193">
        <f t="shared" si="8"/>
        <v>50</v>
      </c>
      <c r="AF35" s="193">
        <f t="shared" si="9"/>
        <v>100</v>
      </c>
      <c r="AG35" s="193">
        <f t="shared" si="10"/>
        <v>4</v>
      </c>
    </row>
    <row r="36" spans="1:39" ht="32.25" customHeight="1">
      <c r="A36" s="18">
        <v>15</v>
      </c>
      <c r="B36" s="76" t="s">
        <v>34</v>
      </c>
      <c r="C36" s="188" t="s">
        <v>124</v>
      </c>
      <c r="D36" s="191">
        <v>1</v>
      </c>
      <c r="E36" s="190">
        <v>1</v>
      </c>
      <c r="F36" s="189">
        <v>1</v>
      </c>
      <c r="G36" s="169">
        <v>25</v>
      </c>
      <c r="H36" s="169">
        <v>25</v>
      </c>
      <c r="I36" s="169">
        <v>25</v>
      </c>
      <c r="J36" s="169">
        <v>25</v>
      </c>
      <c r="K36" s="164"/>
      <c r="L36" s="164">
        <v>4</v>
      </c>
      <c r="M36" s="77"/>
      <c r="N36" s="77"/>
      <c r="O36" s="77"/>
      <c r="P36" s="77"/>
      <c r="Q36" s="49"/>
      <c r="R36" s="49"/>
      <c r="S36" s="81"/>
      <c r="T36" s="81"/>
      <c r="U36" s="81"/>
      <c r="V36" s="81"/>
      <c r="W36" s="50"/>
      <c r="X36" s="50"/>
      <c r="Y36" s="82"/>
      <c r="Z36" s="82"/>
      <c r="AA36" s="82"/>
      <c r="AB36" s="82"/>
      <c r="AC36" s="51"/>
      <c r="AD36" s="51"/>
      <c r="AE36" s="193">
        <f t="shared" si="8"/>
        <v>50</v>
      </c>
      <c r="AF36" s="193">
        <f t="shared" si="9"/>
        <v>100</v>
      </c>
      <c r="AG36" s="193">
        <f t="shared" si="10"/>
        <v>4</v>
      </c>
    </row>
    <row r="37" spans="1:39" ht="32.25" customHeight="1">
      <c r="A37" s="18">
        <v>16</v>
      </c>
      <c r="B37" s="76" t="s">
        <v>33</v>
      </c>
      <c r="C37" s="188" t="s">
        <v>125</v>
      </c>
      <c r="D37" s="191">
        <v>2</v>
      </c>
      <c r="E37" s="190">
        <v>2</v>
      </c>
      <c r="F37" s="189">
        <v>2</v>
      </c>
      <c r="G37" s="169"/>
      <c r="H37" s="169"/>
      <c r="I37" s="169"/>
      <c r="J37" s="169"/>
      <c r="K37" s="164"/>
      <c r="L37" s="164"/>
      <c r="M37" s="77">
        <v>15</v>
      </c>
      <c r="N37" s="77">
        <v>10</v>
      </c>
      <c r="O37" s="77">
        <v>25</v>
      </c>
      <c r="P37" s="77">
        <v>25</v>
      </c>
      <c r="Q37" s="49"/>
      <c r="R37" s="49">
        <v>3</v>
      </c>
      <c r="S37" s="81"/>
      <c r="T37" s="81"/>
      <c r="U37" s="81"/>
      <c r="V37" s="81"/>
      <c r="W37" s="50"/>
      <c r="X37" s="50"/>
      <c r="Y37" s="82"/>
      <c r="Z37" s="82"/>
      <c r="AA37" s="82"/>
      <c r="AB37" s="82"/>
      <c r="AC37" s="51"/>
      <c r="AD37" s="51"/>
      <c r="AE37" s="193">
        <f t="shared" si="8"/>
        <v>40</v>
      </c>
      <c r="AF37" s="193">
        <f t="shared" si="9"/>
        <v>75</v>
      </c>
      <c r="AG37" s="193">
        <f t="shared" si="10"/>
        <v>3</v>
      </c>
    </row>
    <row r="38" spans="1:39" ht="32.25" customHeight="1">
      <c r="A38" s="18">
        <v>17</v>
      </c>
      <c r="B38" s="76" t="s">
        <v>32</v>
      </c>
      <c r="C38" s="188" t="s">
        <v>126</v>
      </c>
      <c r="D38" s="191">
        <v>3</v>
      </c>
      <c r="E38" s="190">
        <v>3</v>
      </c>
      <c r="F38" s="189">
        <v>3</v>
      </c>
      <c r="G38" s="169"/>
      <c r="H38" s="169"/>
      <c r="I38" s="169"/>
      <c r="J38" s="169"/>
      <c r="K38" s="164"/>
      <c r="L38" s="164"/>
      <c r="M38" s="77"/>
      <c r="N38" s="77"/>
      <c r="O38" s="77"/>
      <c r="P38" s="77"/>
      <c r="Q38" s="49"/>
      <c r="R38" s="49"/>
      <c r="S38" s="81">
        <v>15</v>
      </c>
      <c r="T38" s="81">
        <v>10</v>
      </c>
      <c r="U38" s="81">
        <v>25</v>
      </c>
      <c r="V38" s="81">
        <v>25</v>
      </c>
      <c r="W38" s="50"/>
      <c r="X38" s="50">
        <v>3</v>
      </c>
      <c r="Y38" s="83"/>
      <c r="Z38" s="82"/>
      <c r="AA38" s="83"/>
      <c r="AB38" s="83"/>
      <c r="AC38" s="51"/>
      <c r="AD38" s="51"/>
      <c r="AE38" s="193">
        <f t="shared" si="8"/>
        <v>40</v>
      </c>
      <c r="AF38" s="193">
        <f t="shared" si="9"/>
        <v>75</v>
      </c>
      <c r="AG38" s="193">
        <f t="shared" si="10"/>
        <v>3</v>
      </c>
    </row>
    <row r="39" spans="1:39" ht="32.25" customHeight="1">
      <c r="A39" s="18">
        <v>18</v>
      </c>
      <c r="B39" s="76" t="s">
        <v>57</v>
      </c>
      <c r="C39" s="188" t="s">
        <v>127</v>
      </c>
      <c r="D39" s="191">
        <v>4</v>
      </c>
      <c r="E39" s="190">
        <v>4</v>
      </c>
      <c r="F39" s="189">
        <v>4</v>
      </c>
      <c r="G39" s="169"/>
      <c r="H39" s="169"/>
      <c r="I39" s="169"/>
      <c r="J39" s="169"/>
      <c r="K39" s="164"/>
      <c r="L39" s="164"/>
      <c r="M39" s="77"/>
      <c r="N39" s="77"/>
      <c r="O39" s="77"/>
      <c r="P39" s="77"/>
      <c r="Q39" s="49"/>
      <c r="R39" s="49"/>
      <c r="S39" s="81"/>
      <c r="T39" s="81"/>
      <c r="U39" s="81"/>
      <c r="V39" s="81"/>
      <c r="W39" s="50"/>
      <c r="X39" s="65"/>
      <c r="Y39" s="82">
        <v>15</v>
      </c>
      <c r="Z39" s="82">
        <v>10</v>
      </c>
      <c r="AA39" s="82">
        <v>25</v>
      </c>
      <c r="AB39" s="82">
        <v>25</v>
      </c>
      <c r="AC39" s="51"/>
      <c r="AD39" s="51">
        <v>3</v>
      </c>
      <c r="AE39" s="193">
        <f t="shared" si="8"/>
        <v>40</v>
      </c>
      <c r="AF39" s="193">
        <f t="shared" si="9"/>
        <v>75</v>
      </c>
      <c r="AG39" s="193">
        <f t="shared" si="10"/>
        <v>3</v>
      </c>
    </row>
    <row r="40" spans="1:39" ht="32.25" customHeight="1">
      <c r="A40" s="18">
        <v>19</v>
      </c>
      <c r="B40" s="76" t="s">
        <v>58</v>
      </c>
      <c r="C40" s="188" t="s">
        <v>128</v>
      </c>
      <c r="D40" s="191"/>
      <c r="E40" s="190">
        <v>2</v>
      </c>
      <c r="F40" s="189"/>
      <c r="G40" s="169"/>
      <c r="H40" s="169"/>
      <c r="I40" s="169"/>
      <c r="J40" s="169"/>
      <c r="K40" s="164"/>
      <c r="L40" s="164"/>
      <c r="M40" s="77">
        <v>15</v>
      </c>
      <c r="N40" s="77">
        <v>10</v>
      </c>
      <c r="O40" s="77"/>
      <c r="P40" s="77"/>
      <c r="Q40" s="49"/>
      <c r="R40" s="49">
        <v>1</v>
      </c>
      <c r="S40" s="81"/>
      <c r="T40" s="81"/>
      <c r="U40" s="81"/>
      <c r="V40" s="81"/>
      <c r="W40" s="50"/>
      <c r="X40" s="50"/>
      <c r="Y40" s="82"/>
      <c r="Z40" s="82"/>
      <c r="AA40" s="82"/>
      <c r="AB40" s="82"/>
      <c r="AC40" s="51"/>
      <c r="AD40" s="51"/>
      <c r="AE40" s="193">
        <f t="shared" si="8"/>
        <v>15</v>
      </c>
      <c r="AF40" s="193">
        <f t="shared" si="9"/>
        <v>25</v>
      </c>
      <c r="AG40" s="193">
        <f t="shared" si="10"/>
        <v>1</v>
      </c>
    </row>
    <row r="41" spans="1:39" ht="53.25" customHeight="1">
      <c r="A41" s="18">
        <v>20</v>
      </c>
      <c r="B41" s="76" t="s">
        <v>31</v>
      </c>
      <c r="C41" s="188" t="s">
        <v>129</v>
      </c>
      <c r="D41" s="191"/>
      <c r="E41" s="190">
        <v>1</v>
      </c>
      <c r="F41" s="189"/>
      <c r="G41" s="169">
        <v>25</v>
      </c>
      <c r="H41" s="169">
        <v>25</v>
      </c>
      <c r="I41" s="169"/>
      <c r="J41" s="169"/>
      <c r="K41" s="164"/>
      <c r="L41" s="164">
        <v>2</v>
      </c>
      <c r="M41" s="77"/>
      <c r="N41" s="77"/>
      <c r="O41" s="77"/>
      <c r="P41" s="77"/>
      <c r="Q41" s="49"/>
      <c r="R41" s="49"/>
      <c r="S41" s="81"/>
      <c r="T41" s="81"/>
      <c r="U41" s="81"/>
      <c r="V41" s="81"/>
      <c r="W41" s="50"/>
      <c r="X41" s="50"/>
      <c r="Y41" s="82"/>
      <c r="Z41" s="82"/>
      <c r="AA41" s="82"/>
      <c r="AB41" s="82"/>
      <c r="AC41" s="51"/>
      <c r="AD41" s="51"/>
      <c r="AE41" s="193">
        <f t="shared" si="8"/>
        <v>25</v>
      </c>
      <c r="AF41" s="193">
        <f t="shared" si="9"/>
        <v>50</v>
      </c>
      <c r="AG41" s="193">
        <f t="shared" si="10"/>
        <v>2</v>
      </c>
    </row>
    <row r="42" spans="1:39" ht="32.25" customHeight="1">
      <c r="A42" s="18">
        <v>21</v>
      </c>
      <c r="B42" s="76" t="s">
        <v>59</v>
      </c>
      <c r="C42" s="188" t="s">
        <v>130</v>
      </c>
      <c r="D42" s="191"/>
      <c r="E42" s="190">
        <v>4</v>
      </c>
      <c r="F42" s="189"/>
      <c r="G42" s="169"/>
      <c r="H42" s="169"/>
      <c r="I42" s="169"/>
      <c r="J42" s="169"/>
      <c r="K42" s="164"/>
      <c r="L42" s="164"/>
      <c r="M42" s="77"/>
      <c r="N42" s="77"/>
      <c r="O42" s="77"/>
      <c r="P42" s="77"/>
      <c r="Q42" s="49"/>
      <c r="R42" s="49"/>
      <c r="S42" s="81"/>
      <c r="T42" s="81"/>
      <c r="U42" s="81"/>
      <c r="V42" s="81"/>
      <c r="W42" s="50"/>
      <c r="X42" s="50"/>
      <c r="Y42" s="82">
        <v>15</v>
      </c>
      <c r="Z42" s="82">
        <v>10</v>
      </c>
      <c r="AA42" s="93">
        <v>10</v>
      </c>
      <c r="AB42" s="93">
        <v>15</v>
      </c>
      <c r="AC42" s="51"/>
      <c r="AD42" s="51">
        <v>2</v>
      </c>
      <c r="AE42" s="193">
        <f t="shared" si="8"/>
        <v>25</v>
      </c>
      <c r="AF42" s="193">
        <f t="shared" si="9"/>
        <v>50</v>
      </c>
      <c r="AG42" s="193">
        <f t="shared" si="10"/>
        <v>2</v>
      </c>
    </row>
    <row r="43" spans="1:39" ht="45.75" customHeight="1">
      <c r="A43" s="18">
        <v>22</v>
      </c>
      <c r="B43" s="76" t="s">
        <v>60</v>
      </c>
      <c r="C43" s="188" t="s">
        <v>131</v>
      </c>
      <c r="D43" s="191"/>
      <c r="E43" s="190">
        <v>4</v>
      </c>
      <c r="F43" s="189"/>
      <c r="G43" s="169"/>
      <c r="H43" s="169"/>
      <c r="I43" s="169"/>
      <c r="J43" s="169"/>
      <c r="K43" s="164"/>
      <c r="L43" s="164"/>
      <c r="M43" s="77"/>
      <c r="N43" s="77"/>
      <c r="O43" s="77"/>
      <c r="P43" s="77"/>
      <c r="Q43" s="49"/>
      <c r="R43" s="49"/>
      <c r="S43" s="81"/>
      <c r="T43" s="81"/>
      <c r="U43" s="81"/>
      <c r="V43" s="81"/>
      <c r="W43" s="50"/>
      <c r="X43" s="50"/>
      <c r="Y43" s="82">
        <v>15</v>
      </c>
      <c r="Z43" s="82">
        <v>10</v>
      </c>
      <c r="AA43" s="82"/>
      <c r="AB43" s="82"/>
      <c r="AC43" s="51"/>
      <c r="AD43" s="51">
        <v>1</v>
      </c>
      <c r="AE43" s="193">
        <f t="shared" si="8"/>
        <v>15</v>
      </c>
      <c r="AF43" s="193">
        <f t="shared" si="9"/>
        <v>25</v>
      </c>
      <c r="AG43" s="193">
        <f t="shared" si="10"/>
        <v>1</v>
      </c>
    </row>
    <row r="44" spans="1:39" ht="38.25" customHeight="1">
      <c r="A44" s="18">
        <v>23</v>
      </c>
      <c r="B44" s="76" t="s">
        <v>61</v>
      </c>
      <c r="C44" s="188" t="s">
        <v>132</v>
      </c>
      <c r="D44" s="191">
        <v>2</v>
      </c>
      <c r="E44" s="190">
        <v>2</v>
      </c>
      <c r="F44" s="189">
        <v>2</v>
      </c>
      <c r="G44" s="169"/>
      <c r="H44" s="169"/>
      <c r="I44" s="169"/>
      <c r="J44" s="169"/>
      <c r="K44" s="164"/>
      <c r="L44" s="164"/>
      <c r="M44" s="77">
        <v>12</v>
      </c>
      <c r="N44" s="77">
        <v>10</v>
      </c>
      <c r="O44" s="77">
        <v>25</v>
      </c>
      <c r="P44" s="77">
        <v>25</v>
      </c>
      <c r="Q44" s="49">
        <v>3</v>
      </c>
      <c r="R44" s="49">
        <v>3</v>
      </c>
      <c r="S44" s="81"/>
      <c r="T44" s="81"/>
      <c r="U44" s="81"/>
      <c r="V44" s="81"/>
      <c r="W44" s="50"/>
      <c r="X44" s="50"/>
      <c r="Y44" s="82"/>
      <c r="Z44" s="82"/>
      <c r="AA44" s="82"/>
      <c r="AB44" s="82"/>
      <c r="AC44" s="51"/>
      <c r="AD44" s="51"/>
      <c r="AE44" s="193">
        <f t="shared" si="8"/>
        <v>40</v>
      </c>
      <c r="AF44" s="193">
        <f t="shared" si="9"/>
        <v>75</v>
      </c>
      <c r="AG44" s="193">
        <f t="shared" si="10"/>
        <v>3</v>
      </c>
    </row>
    <row r="45" spans="1:39" ht="57.75" customHeight="1">
      <c r="A45" s="18">
        <v>24</v>
      </c>
      <c r="B45" s="76" t="s">
        <v>62</v>
      </c>
      <c r="C45" s="188" t="s">
        <v>133</v>
      </c>
      <c r="D45" s="191"/>
      <c r="E45" s="190">
        <v>1</v>
      </c>
      <c r="F45" s="189"/>
      <c r="G45" s="169">
        <v>25</v>
      </c>
      <c r="H45" s="169">
        <v>25</v>
      </c>
      <c r="I45" s="169"/>
      <c r="J45" s="169"/>
      <c r="K45" s="164"/>
      <c r="L45" s="164">
        <v>2</v>
      </c>
      <c r="M45" s="77"/>
      <c r="N45" s="77"/>
      <c r="O45" s="77"/>
      <c r="P45" s="77"/>
      <c r="Q45" s="49"/>
      <c r="R45" s="49"/>
      <c r="S45" s="81"/>
      <c r="T45" s="81"/>
      <c r="U45" s="81"/>
      <c r="V45" s="81"/>
      <c r="W45" s="50"/>
      <c r="X45" s="50"/>
      <c r="Y45" s="82"/>
      <c r="Z45" s="82"/>
      <c r="AA45" s="82"/>
      <c r="AB45" s="82"/>
      <c r="AC45" s="51"/>
      <c r="AD45" s="51"/>
      <c r="AE45" s="193">
        <f t="shared" si="8"/>
        <v>25</v>
      </c>
      <c r="AF45" s="193">
        <f t="shared" si="9"/>
        <v>50</v>
      </c>
      <c r="AG45" s="193">
        <f t="shared" si="10"/>
        <v>2</v>
      </c>
    </row>
    <row r="46" spans="1:39" ht="56.25" customHeight="1">
      <c r="A46" s="18">
        <v>25</v>
      </c>
      <c r="B46" s="187" t="s">
        <v>83</v>
      </c>
      <c r="C46" s="188" t="s">
        <v>134</v>
      </c>
      <c r="D46" s="191">
        <v>3</v>
      </c>
      <c r="E46" s="190">
        <v>3</v>
      </c>
      <c r="F46" s="192">
        <v>3</v>
      </c>
      <c r="G46" s="169"/>
      <c r="H46" s="169"/>
      <c r="I46" s="169"/>
      <c r="J46" s="169"/>
      <c r="K46" s="164"/>
      <c r="L46" s="170"/>
      <c r="M46" s="77"/>
      <c r="N46" s="77"/>
      <c r="O46" s="77"/>
      <c r="P46" s="77"/>
      <c r="Q46" s="49"/>
      <c r="R46" s="66"/>
      <c r="S46" s="81">
        <v>15</v>
      </c>
      <c r="T46" s="81">
        <v>10</v>
      </c>
      <c r="U46" s="81">
        <v>25</v>
      </c>
      <c r="V46" s="81">
        <v>25</v>
      </c>
      <c r="W46" s="50"/>
      <c r="X46" s="67">
        <v>3</v>
      </c>
      <c r="Y46" s="82"/>
      <c r="Z46" s="82"/>
      <c r="AA46" s="82"/>
      <c r="AB46" s="82"/>
      <c r="AC46" s="51"/>
      <c r="AD46" s="68"/>
      <c r="AE46" s="193">
        <f t="shared" si="8"/>
        <v>40</v>
      </c>
      <c r="AF46" s="193">
        <f t="shared" si="9"/>
        <v>75</v>
      </c>
      <c r="AG46" s="193">
        <f t="shared" si="10"/>
        <v>3</v>
      </c>
    </row>
    <row r="47" spans="1:39" ht="41.25" customHeight="1">
      <c r="A47" s="18">
        <v>26</v>
      </c>
      <c r="B47" s="76" t="s">
        <v>63</v>
      </c>
      <c r="C47" s="188" t="s">
        <v>135</v>
      </c>
      <c r="D47" s="189">
        <v>1</v>
      </c>
      <c r="E47" s="189">
        <v>1</v>
      </c>
      <c r="F47" s="189">
        <v>1</v>
      </c>
      <c r="G47" s="164">
        <v>15</v>
      </c>
      <c r="H47" s="164">
        <v>10</v>
      </c>
      <c r="I47" s="164">
        <v>25</v>
      </c>
      <c r="J47" s="164">
        <v>25</v>
      </c>
      <c r="K47" s="164"/>
      <c r="L47" s="164">
        <v>3</v>
      </c>
      <c r="M47" s="49"/>
      <c r="N47" s="49"/>
      <c r="O47" s="49"/>
      <c r="P47" s="49"/>
      <c r="Q47" s="49"/>
      <c r="R47" s="49"/>
      <c r="S47" s="50"/>
      <c r="T47" s="50"/>
      <c r="U47" s="50"/>
      <c r="V47" s="50"/>
      <c r="W47" s="50"/>
      <c r="X47" s="50"/>
      <c r="Y47" s="51"/>
      <c r="Z47" s="51"/>
      <c r="AA47" s="51"/>
      <c r="AB47" s="51"/>
      <c r="AC47" s="51"/>
      <c r="AD47" s="51"/>
      <c r="AE47" s="84">
        <f t="shared" si="8"/>
        <v>40</v>
      </c>
      <c r="AF47" s="84">
        <f t="shared" si="9"/>
        <v>75</v>
      </c>
      <c r="AG47" s="84">
        <f t="shared" si="10"/>
        <v>3</v>
      </c>
    </row>
    <row r="48" spans="1:39" s="17" customFormat="1" ht="32.25" customHeight="1">
      <c r="A48" s="225"/>
      <c r="B48" s="226"/>
      <c r="C48" s="44"/>
      <c r="D48" s="44"/>
      <c r="E48" s="44"/>
      <c r="F48" s="44"/>
      <c r="G48" s="44">
        <f t="shared" ref="G48:AG48" si="11">SUM(G22:G47)</f>
        <v>145</v>
      </c>
      <c r="H48" s="44">
        <f t="shared" si="11"/>
        <v>130</v>
      </c>
      <c r="I48" s="44">
        <f t="shared" si="11"/>
        <v>137</v>
      </c>
      <c r="J48" s="44">
        <f t="shared" si="11"/>
        <v>135</v>
      </c>
      <c r="K48" s="44">
        <f t="shared" si="11"/>
        <v>3</v>
      </c>
      <c r="L48" s="44">
        <f t="shared" si="11"/>
        <v>22</v>
      </c>
      <c r="M48" s="44">
        <f t="shared" si="11"/>
        <v>94</v>
      </c>
      <c r="N48" s="44">
        <f t="shared" si="11"/>
        <v>75</v>
      </c>
      <c r="O48" s="44">
        <f t="shared" si="11"/>
        <v>150</v>
      </c>
      <c r="P48" s="44">
        <f t="shared" si="11"/>
        <v>150</v>
      </c>
      <c r="Q48" s="44">
        <f t="shared" si="11"/>
        <v>6</v>
      </c>
      <c r="R48" s="44">
        <f t="shared" si="11"/>
        <v>19</v>
      </c>
      <c r="S48" s="44">
        <f t="shared" si="11"/>
        <v>30</v>
      </c>
      <c r="T48" s="44">
        <f t="shared" si="11"/>
        <v>20</v>
      </c>
      <c r="U48" s="44">
        <f t="shared" si="11"/>
        <v>50</v>
      </c>
      <c r="V48" s="44">
        <f t="shared" si="11"/>
        <v>50</v>
      </c>
      <c r="W48" s="44">
        <f t="shared" si="11"/>
        <v>0</v>
      </c>
      <c r="X48" s="44">
        <f t="shared" si="11"/>
        <v>6</v>
      </c>
      <c r="Y48" s="44">
        <f t="shared" si="11"/>
        <v>177</v>
      </c>
      <c r="Z48" s="44">
        <f t="shared" si="11"/>
        <v>145</v>
      </c>
      <c r="AA48" s="44">
        <f t="shared" si="11"/>
        <v>145</v>
      </c>
      <c r="AB48" s="44">
        <f t="shared" si="11"/>
        <v>130</v>
      </c>
      <c r="AC48" s="44">
        <f t="shared" si="11"/>
        <v>3</v>
      </c>
      <c r="AD48" s="44">
        <f t="shared" si="11"/>
        <v>24</v>
      </c>
      <c r="AE48" s="85">
        <f t="shared" si="11"/>
        <v>940</v>
      </c>
      <c r="AF48" s="85">
        <f t="shared" si="11"/>
        <v>1775</v>
      </c>
      <c r="AG48" s="85">
        <f t="shared" si="11"/>
        <v>71</v>
      </c>
      <c r="AH48" s="1"/>
      <c r="AI48" s="1"/>
      <c r="AK48" s="1"/>
      <c r="AL48" s="1"/>
      <c r="AM48" s="1"/>
    </row>
    <row r="49" spans="1:39" ht="32.25" customHeight="1">
      <c r="A49" s="221" t="s">
        <v>25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</row>
    <row r="50" spans="1:39" s="19" customFormat="1" ht="35.25" customHeight="1">
      <c r="A50" s="221" t="s">
        <v>85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34"/>
      <c r="AK50" s="1"/>
      <c r="AL50" s="1"/>
      <c r="AM50" s="1"/>
    </row>
    <row r="51" spans="1:39" s="19" customFormat="1" ht="35.25" customHeight="1">
      <c r="A51" s="36">
        <v>1</v>
      </c>
      <c r="B51" s="54" t="s">
        <v>64</v>
      </c>
      <c r="C51" s="92" t="s">
        <v>136</v>
      </c>
      <c r="D51" s="35"/>
      <c r="E51" s="35">
        <v>3</v>
      </c>
      <c r="F51" s="35"/>
      <c r="G51" s="171"/>
      <c r="H51" s="164"/>
      <c r="I51" s="164"/>
      <c r="J51" s="164"/>
      <c r="K51" s="164"/>
      <c r="L51" s="164"/>
      <c r="M51" s="49"/>
      <c r="N51" s="49"/>
      <c r="O51" s="49"/>
      <c r="P51" s="49"/>
      <c r="Q51" s="49"/>
      <c r="R51" s="49"/>
      <c r="S51" s="81">
        <v>25</v>
      </c>
      <c r="T51" s="81">
        <v>25</v>
      </c>
      <c r="U51" s="81">
        <v>15</v>
      </c>
      <c r="V51" s="81">
        <v>10</v>
      </c>
      <c r="W51" s="50"/>
      <c r="X51" s="81">
        <v>3</v>
      </c>
      <c r="Y51" s="82"/>
      <c r="Z51" s="82"/>
      <c r="AA51" s="82"/>
      <c r="AB51" s="82"/>
      <c r="AC51" s="51"/>
      <c r="AD51" s="51"/>
      <c r="AE51" s="84">
        <f>SUM(G51,I51,K51,M51,O51,Q51,S51,U51,W51,Y51,AA51,AC51)</f>
        <v>40</v>
      </c>
      <c r="AF51" s="84">
        <f>SUM(G51:K51,M51:Q51,S51:W51,Y51:AC51,)</f>
        <v>75</v>
      </c>
      <c r="AG51" s="84">
        <f>SUM(L51,R51,X51,AD51,)</f>
        <v>3</v>
      </c>
      <c r="AK51" s="1"/>
      <c r="AL51" s="1"/>
      <c r="AM51" s="1"/>
    </row>
    <row r="52" spans="1:39" s="19" customFormat="1" ht="53.25" customHeight="1">
      <c r="A52" s="36">
        <v>2</v>
      </c>
      <c r="B52" s="54" t="s">
        <v>65</v>
      </c>
      <c r="C52" s="92" t="s">
        <v>137</v>
      </c>
      <c r="D52" s="35"/>
      <c r="E52" s="35">
        <v>3</v>
      </c>
      <c r="F52" s="35"/>
      <c r="G52" s="171"/>
      <c r="H52" s="164"/>
      <c r="I52" s="164"/>
      <c r="J52" s="164"/>
      <c r="K52" s="164"/>
      <c r="L52" s="164"/>
      <c r="M52" s="49"/>
      <c r="N52" s="49"/>
      <c r="O52" s="49"/>
      <c r="P52" s="49"/>
      <c r="Q52" s="49"/>
      <c r="R52" s="49"/>
      <c r="S52" s="81">
        <v>15</v>
      </c>
      <c r="T52" s="81">
        <v>10</v>
      </c>
      <c r="U52" s="81">
        <v>15</v>
      </c>
      <c r="V52" s="81">
        <v>10</v>
      </c>
      <c r="W52" s="50"/>
      <c r="X52" s="81">
        <v>2</v>
      </c>
      <c r="Y52" s="82"/>
      <c r="Z52" s="82"/>
      <c r="AA52" s="82"/>
      <c r="AB52" s="82"/>
      <c r="AC52" s="51"/>
      <c r="AD52" s="51"/>
      <c r="AE52" s="84">
        <f t="shared" ref="AE52:AE58" si="12">SUM(G52,I52,K52,M52,O52,Q52,S52,U52,W52,Y52,AA52,AC52)</f>
        <v>30</v>
      </c>
      <c r="AF52" s="84">
        <f t="shared" ref="AF52:AF58" si="13">SUM(G52:K52,M52:Q52,S52:W52,Y52:AC52,)</f>
        <v>50</v>
      </c>
      <c r="AG52" s="84">
        <f t="shared" ref="AG52:AG58" si="14">SUM(L52,R52,X52,AD52,)</f>
        <v>2</v>
      </c>
      <c r="AK52" s="1"/>
      <c r="AL52" s="1"/>
      <c r="AM52" s="1"/>
    </row>
    <row r="53" spans="1:39" s="19" customFormat="1" ht="35.25" customHeight="1">
      <c r="A53" s="36">
        <v>3</v>
      </c>
      <c r="B53" s="54" t="s">
        <v>66</v>
      </c>
      <c r="C53" s="92" t="s">
        <v>138</v>
      </c>
      <c r="D53" s="33"/>
      <c r="E53" s="33">
        <v>3</v>
      </c>
      <c r="F53" s="33"/>
      <c r="G53" s="172"/>
      <c r="H53" s="164"/>
      <c r="I53" s="164"/>
      <c r="J53" s="164"/>
      <c r="K53" s="164"/>
      <c r="L53" s="164"/>
      <c r="M53" s="49"/>
      <c r="N53" s="49"/>
      <c r="O53" s="49"/>
      <c r="P53" s="49"/>
      <c r="Q53" s="49"/>
      <c r="R53" s="49"/>
      <c r="S53" s="81">
        <v>15</v>
      </c>
      <c r="T53" s="81">
        <v>10</v>
      </c>
      <c r="U53" s="81">
        <v>25</v>
      </c>
      <c r="V53" s="81">
        <v>25</v>
      </c>
      <c r="W53" s="50"/>
      <c r="X53" s="81">
        <v>3</v>
      </c>
      <c r="Y53" s="82"/>
      <c r="Z53" s="82"/>
      <c r="AA53" s="82"/>
      <c r="AB53" s="82"/>
      <c r="AC53" s="51"/>
      <c r="AD53" s="51"/>
      <c r="AE53" s="84">
        <f t="shared" si="12"/>
        <v>40</v>
      </c>
      <c r="AF53" s="84">
        <f t="shared" si="13"/>
        <v>75</v>
      </c>
      <c r="AG53" s="84">
        <f t="shared" si="14"/>
        <v>3</v>
      </c>
      <c r="AK53" s="1"/>
      <c r="AL53" s="1"/>
      <c r="AM53" s="1"/>
    </row>
    <row r="54" spans="1:39" s="19" customFormat="1" ht="35.25" customHeight="1">
      <c r="A54" s="36">
        <v>4</v>
      </c>
      <c r="B54" s="54" t="s">
        <v>67</v>
      </c>
      <c r="C54" s="92" t="s">
        <v>139</v>
      </c>
      <c r="D54" s="33"/>
      <c r="E54" s="33" t="s">
        <v>36</v>
      </c>
      <c r="F54" s="33"/>
      <c r="G54" s="172"/>
      <c r="H54" s="164"/>
      <c r="I54" s="164"/>
      <c r="J54" s="164"/>
      <c r="K54" s="164"/>
      <c r="L54" s="164"/>
      <c r="M54" s="49"/>
      <c r="N54" s="49"/>
      <c r="O54" s="49"/>
      <c r="P54" s="49"/>
      <c r="Q54" s="49"/>
      <c r="R54" s="49"/>
      <c r="S54" s="81">
        <v>15</v>
      </c>
      <c r="T54" s="81">
        <v>10</v>
      </c>
      <c r="U54" s="81">
        <v>25</v>
      </c>
      <c r="V54" s="81">
        <v>25</v>
      </c>
      <c r="W54" s="50"/>
      <c r="X54" s="81">
        <v>3</v>
      </c>
      <c r="Y54" s="82"/>
      <c r="Z54" s="82"/>
      <c r="AA54" s="82">
        <v>25</v>
      </c>
      <c r="AB54" s="82">
        <v>25</v>
      </c>
      <c r="AC54" s="51"/>
      <c r="AD54" s="51">
        <v>2</v>
      </c>
      <c r="AE54" s="84">
        <f t="shared" si="12"/>
        <v>65</v>
      </c>
      <c r="AF54" s="84">
        <f t="shared" si="13"/>
        <v>125</v>
      </c>
      <c r="AG54" s="84">
        <f t="shared" si="14"/>
        <v>5</v>
      </c>
      <c r="AK54" s="1"/>
      <c r="AL54" s="1"/>
      <c r="AM54" s="1"/>
    </row>
    <row r="55" spans="1:39" s="19" customFormat="1" ht="45.75" customHeight="1">
      <c r="A55" s="36">
        <v>5</v>
      </c>
      <c r="B55" s="54" t="s">
        <v>68</v>
      </c>
      <c r="C55" s="92" t="s">
        <v>140</v>
      </c>
      <c r="D55" s="33"/>
      <c r="E55" s="33">
        <v>3</v>
      </c>
      <c r="F55" s="33"/>
      <c r="G55" s="172"/>
      <c r="H55" s="164"/>
      <c r="I55" s="164"/>
      <c r="J55" s="164"/>
      <c r="K55" s="164"/>
      <c r="L55" s="164"/>
      <c r="M55" s="49"/>
      <c r="N55" s="49"/>
      <c r="O55" s="49"/>
      <c r="P55" s="49"/>
      <c r="Q55" s="49"/>
      <c r="R55" s="49"/>
      <c r="S55" s="81">
        <v>25</v>
      </c>
      <c r="T55" s="81">
        <v>25</v>
      </c>
      <c r="U55" s="81"/>
      <c r="V55" s="81"/>
      <c r="W55" s="50"/>
      <c r="X55" s="81">
        <v>2</v>
      </c>
      <c r="Y55" s="82"/>
      <c r="Z55" s="82"/>
      <c r="AA55" s="82"/>
      <c r="AB55" s="82"/>
      <c r="AC55" s="51"/>
      <c r="AD55" s="51"/>
      <c r="AE55" s="84">
        <f t="shared" si="12"/>
        <v>25</v>
      </c>
      <c r="AF55" s="84">
        <f t="shared" si="13"/>
        <v>50</v>
      </c>
      <c r="AG55" s="84">
        <f t="shared" si="14"/>
        <v>2</v>
      </c>
      <c r="AK55" s="1"/>
      <c r="AL55" s="1"/>
      <c r="AM55" s="1"/>
    </row>
    <row r="56" spans="1:39" s="19" customFormat="1" ht="45.75" customHeight="1">
      <c r="A56" s="36">
        <v>6</v>
      </c>
      <c r="B56" s="54" t="s">
        <v>69</v>
      </c>
      <c r="C56" s="92" t="s">
        <v>141</v>
      </c>
      <c r="D56" s="33"/>
      <c r="E56" s="33">
        <v>4</v>
      </c>
      <c r="F56" s="33"/>
      <c r="G56" s="172"/>
      <c r="H56" s="164"/>
      <c r="I56" s="164"/>
      <c r="J56" s="164"/>
      <c r="K56" s="164"/>
      <c r="L56" s="164"/>
      <c r="M56" s="49"/>
      <c r="N56" s="49"/>
      <c r="O56" s="49"/>
      <c r="P56" s="49"/>
      <c r="Q56" s="49"/>
      <c r="R56" s="49"/>
      <c r="S56" s="81"/>
      <c r="T56" s="81"/>
      <c r="U56" s="81"/>
      <c r="V56" s="81"/>
      <c r="W56" s="50"/>
      <c r="X56" s="81"/>
      <c r="Y56" s="82"/>
      <c r="Z56" s="82"/>
      <c r="AA56" s="82">
        <v>25</v>
      </c>
      <c r="AB56" s="82">
        <v>25</v>
      </c>
      <c r="AC56" s="51"/>
      <c r="AD56" s="69">
        <v>2</v>
      </c>
      <c r="AE56" s="84">
        <f t="shared" si="12"/>
        <v>25</v>
      </c>
      <c r="AF56" s="84">
        <f t="shared" si="13"/>
        <v>50</v>
      </c>
      <c r="AG56" s="84">
        <f t="shared" si="14"/>
        <v>2</v>
      </c>
      <c r="AK56" s="1"/>
      <c r="AL56" s="1"/>
      <c r="AM56" s="1"/>
    </row>
    <row r="57" spans="1:39" s="19" customFormat="1" ht="35.25" customHeight="1">
      <c r="A57" s="36">
        <v>7</v>
      </c>
      <c r="B57" s="54" t="s">
        <v>70</v>
      </c>
      <c r="C57" s="92" t="s">
        <v>142</v>
      </c>
      <c r="D57" s="33"/>
      <c r="E57" s="33">
        <v>3</v>
      </c>
      <c r="F57" s="33"/>
      <c r="G57" s="172"/>
      <c r="H57" s="164"/>
      <c r="I57" s="164"/>
      <c r="J57" s="164"/>
      <c r="K57" s="164"/>
      <c r="L57" s="164"/>
      <c r="M57" s="49"/>
      <c r="N57" s="49"/>
      <c r="O57" s="49"/>
      <c r="P57" s="49"/>
      <c r="Q57" s="49"/>
      <c r="R57" s="49"/>
      <c r="S57" s="81">
        <v>20</v>
      </c>
      <c r="T57" s="81">
        <v>30</v>
      </c>
      <c r="U57" s="81"/>
      <c r="V57" s="81"/>
      <c r="W57" s="50"/>
      <c r="X57" s="81">
        <v>2</v>
      </c>
      <c r="Y57" s="82"/>
      <c r="Z57" s="82"/>
      <c r="AA57" s="82"/>
      <c r="AB57" s="82"/>
      <c r="AC57" s="51"/>
      <c r="AD57" s="51"/>
      <c r="AE57" s="84">
        <f t="shared" si="12"/>
        <v>20</v>
      </c>
      <c r="AF57" s="84">
        <f t="shared" si="13"/>
        <v>50</v>
      </c>
      <c r="AG57" s="84">
        <f t="shared" si="14"/>
        <v>2</v>
      </c>
      <c r="AK57" s="1"/>
      <c r="AL57" s="1"/>
      <c r="AM57" s="1"/>
    </row>
    <row r="58" spans="1:39" s="19" customFormat="1" ht="60.75" customHeight="1">
      <c r="A58" s="36">
        <v>8</v>
      </c>
      <c r="B58" s="54" t="s">
        <v>78</v>
      </c>
      <c r="C58" s="92" t="s">
        <v>143</v>
      </c>
      <c r="D58" s="33"/>
      <c r="E58" s="33" t="s">
        <v>84</v>
      </c>
      <c r="F58" s="33"/>
      <c r="G58" s="172"/>
      <c r="H58" s="164"/>
      <c r="I58" s="164">
        <v>25</v>
      </c>
      <c r="J58" s="164">
        <v>25</v>
      </c>
      <c r="K58" s="164"/>
      <c r="L58" s="164">
        <v>2</v>
      </c>
      <c r="M58" s="64"/>
      <c r="N58" s="64"/>
      <c r="O58" s="49">
        <v>25</v>
      </c>
      <c r="P58" s="49">
        <v>25</v>
      </c>
      <c r="Q58" s="49"/>
      <c r="R58" s="64">
        <v>2</v>
      </c>
      <c r="S58" s="50"/>
      <c r="T58" s="50"/>
      <c r="U58" s="50">
        <v>25</v>
      </c>
      <c r="V58" s="50">
        <v>25</v>
      </c>
      <c r="W58" s="50"/>
      <c r="X58" s="50">
        <v>2</v>
      </c>
      <c r="Y58" s="51"/>
      <c r="Z58" s="51"/>
      <c r="AA58" s="51">
        <v>25</v>
      </c>
      <c r="AB58" s="51">
        <v>25</v>
      </c>
      <c r="AC58" s="51"/>
      <c r="AD58" s="51">
        <v>2</v>
      </c>
      <c r="AE58" s="84">
        <f t="shared" si="12"/>
        <v>100</v>
      </c>
      <c r="AF58" s="84">
        <f t="shared" si="13"/>
        <v>200</v>
      </c>
      <c r="AG58" s="84">
        <f t="shared" si="14"/>
        <v>8</v>
      </c>
      <c r="AK58" s="1"/>
      <c r="AL58" s="1"/>
      <c r="AM58" s="1"/>
    </row>
    <row r="59" spans="1:39" s="19" customFormat="1" ht="35.25" customHeight="1">
      <c r="A59" s="225"/>
      <c r="B59" s="226"/>
      <c r="C59" s="44"/>
      <c r="D59" s="44"/>
      <c r="E59" s="44"/>
      <c r="F59" s="44"/>
      <c r="G59" s="44">
        <f t="shared" ref="G59:AG59" si="15">SUM(G51:G58)</f>
        <v>0</v>
      </c>
      <c r="H59" s="44">
        <f t="shared" si="15"/>
        <v>0</v>
      </c>
      <c r="I59" s="44">
        <f t="shared" si="15"/>
        <v>25</v>
      </c>
      <c r="J59" s="44">
        <f t="shared" si="15"/>
        <v>25</v>
      </c>
      <c r="K59" s="44">
        <f t="shared" si="15"/>
        <v>0</v>
      </c>
      <c r="L59" s="44">
        <f t="shared" si="15"/>
        <v>2</v>
      </c>
      <c r="M59" s="44">
        <f t="shared" si="15"/>
        <v>0</v>
      </c>
      <c r="N59" s="44">
        <f t="shared" si="15"/>
        <v>0</v>
      </c>
      <c r="O59" s="44">
        <f t="shared" si="15"/>
        <v>25</v>
      </c>
      <c r="P59" s="44">
        <f t="shared" si="15"/>
        <v>25</v>
      </c>
      <c r="Q59" s="44">
        <f t="shared" si="15"/>
        <v>0</v>
      </c>
      <c r="R59" s="44">
        <f t="shared" si="15"/>
        <v>2</v>
      </c>
      <c r="S59" s="44">
        <f t="shared" si="15"/>
        <v>115</v>
      </c>
      <c r="T59" s="44">
        <f t="shared" si="15"/>
        <v>110</v>
      </c>
      <c r="U59" s="44">
        <f t="shared" si="15"/>
        <v>105</v>
      </c>
      <c r="V59" s="44">
        <f t="shared" si="15"/>
        <v>95</v>
      </c>
      <c r="W59" s="44">
        <f t="shared" si="15"/>
        <v>0</v>
      </c>
      <c r="X59" s="44">
        <f t="shared" si="15"/>
        <v>17</v>
      </c>
      <c r="Y59" s="44">
        <f t="shared" si="15"/>
        <v>0</v>
      </c>
      <c r="Z59" s="44">
        <f t="shared" si="15"/>
        <v>0</v>
      </c>
      <c r="AA59" s="44">
        <f t="shared" si="15"/>
        <v>75</v>
      </c>
      <c r="AB59" s="44">
        <f t="shared" si="15"/>
        <v>75</v>
      </c>
      <c r="AC59" s="44">
        <f t="shared" si="15"/>
        <v>0</v>
      </c>
      <c r="AD59" s="44">
        <f t="shared" si="15"/>
        <v>6</v>
      </c>
      <c r="AE59" s="85">
        <f t="shared" si="15"/>
        <v>345</v>
      </c>
      <c r="AF59" s="85">
        <f t="shared" si="15"/>
        <v>675</v>
      </c>
      <c r="AG59" s="85">
        <f t="shared" si="15"/>
        <v>27</v>
      </c>
      <c r="AK59" s="1"/>
      <c r="AL59" s="1"/>
      <c r="AM59" s="1"/>
    </row>
    <row r="60" spans="1:39" s="19" customFormat="1" ht="35.25" customHeight="1">
      <c r="A60" s="221" t="s">
        <v>80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34"/>
      <c r="AK60" s="1"/>
      <c r="AL60" s="1"/>
      <c r="AM60" s="1"/>
    </row>
    <row r="61" spans="1:39" s="19" customFormat="1" ht="35.25" customHeight="1">
      <c r="A61" s="36">
        <v>1</v>
      </c>
      <c r="B61" s="76" t="s">
        <v>71</v>
      </c>
      <c r="C61" s="92" t="s">
        <v>144</v>
      </c>
      <c r="D61" s="37"/>
      <c r="E61" s="35">
        <v>3</v>
      </c>
      <c r="F61" s="37"/>
      <c r="G61" s="171"/>
      <c r="H61" s="164"/>
      <c r="I61" s="164"/>
      <c r="J61" s="164"/>
      <c r="K61" s="164"/>
      <c r="L61" s="164"/>
      <c r="M61" s="49"/>
      <c r="N61" s="49"/>
      <c r="O61" s="49"/>
      <c r="P61" s="49"/>
      <c r="Q61" s="49"/>
      <c r="R61" s="49"/>
      <c r="S61" s="81">
        <v>25</v>
      </c>
      <c r="T61" s="81">
        <v>25</v>
      </c>
      <c r="U61" s="81">
        <v>15</v>
      </c>
      <c r="V61" s="81">
        <v>10</v>
      </c>
      <c r="W61" s="50"/>
      <c r="X61" s="81">
        <v>3</v>
      </c>
      <c r="Y61" s="82"/>
      <c r="Z61" s="82"/>
      <c r="AA61" s="82"/>
      <c r="AB61" s="82"/>
      <c r="AC61" s="51"/>
      <c r="AD61" s="51"/>
      <c r="AE61" s="84">
        <f>SUM(G61,I61,K61,M61,O61,Q61,S61,U61,W61,Y61,AA61,AC61)</f>
        <v>40</v>
      </c>
      <c r="AF61" s="84">
        <f>SUM(G61:K61,M61:Q61,S61:W61,Y61:AC61,)</f>
        <v>75</v>
      </c>
      <c r="AG61" s="84">
        <f>SUM(L61,R61,X61,AD61,)</f>
        <v>3</v>
      </c>
      <c r="AK61" s="1"/>
      <c r="AL61" s="1"/>
      <c r="AM61" s="1"/>
    </row>
    <row r="62" spans="1:39" s="19" customFormat="1" ht="57.75" customHeight="1">
      <c r="A62" s="36">
        <v>2</v>
      </c>
      <c r="B62" s="76" t="s">
        <v>72</v>
      </c>
      <c r="C62" s="92" t="s">
        <v>145</v>
      </c>
      <c r="D62" s="35"/>
      <c r="E62" s="35">
        <v>3</v>
      </c>
      <c r="F62" s="35"/>
      <c r="G62" s="171"/>
      <c r="H62" s="164"/>
      <c r="I62" s="164"/>
      <c r="J62" s="164"/>
      <c r="K62" s="164"/>
      <c r="L62" s="164"/>
      <c r="M62" s="49"/>
      <c r="N62" s="49"/>
      <c r="O62" s="49"/>
      <c r="P62" s="49"/>
      <c r="Q62" s="49"/>
      <c r="R62" s="49"/>
      <c r="S62" s="81">
        <v>15</v>
      </c>
      <c r="T62" s="81">
        <v>10</v>
      </c>
      <c r="U62" s="81">
        <v>15</v>
      </c>
      <c r="V62" s="81">
        <v>10</v>
      </c>
      <c r="W62" s="50"/>
      <c r="X62" s="81">
        <v>2</v>
      </c>
      <c r="Y62" s="82"/>
      <c r="Z62" s="82"/>
      <c r="AA62" s="82"/>
      <c r="AB62" s="82"/>
      <c r="AC62" s="51"/>
      <c r="AD62" s="51"/>
      <c r="AE62" s="84">
        <f t="shared" ref="AE62:AE68" si="16">SUM(G62,I62,K62,M62,O62,Q62,S62,U62,W62,Y62,AA62,AC62)</f>
        <v>30</v>
      </c>
      <c r="AF62" s="84">
        <f t="shared" ref="AF62:AF68" si="17">SUM(G62:K62,M62:Q62,S62:W62,Y62:AC62,)</f>
        <v>50</v>
      </c>
      <c r="AG62" s="84">
        <f t="shared" ref="AG62:AG68" si="18">SUM(L62,R62,X62,AD62,)</f>
        <v>2</v>
      </c>
      <c r="AK62" s="1"/>
      <c r="AL62" s="1"/>
      <c r="AM62" s="1"/>
    </row>
    <row r="63" spans="1:39" s="19" customFormat="1" ht="35.25" customHeight="1">
      <c r="A63" s="36">
        <v>3</v>
      </c>
      <c r="B63" s="76" t="s">
        <v>73</v>
      </c>
      <c r="C63" s="92" t="s">
        <v>146</v>
      </c>
      <c r="D63" s="33"/>
      <c r="E63" s="33">
        <v>3</v>
      </c>
      <c r="F63" s="33"/>
      <c r="G63" s="172"/>
      <c r="H63" s="164"/>
      <c r="I63" s="164"/>
      <c r="J63" s="164"/>
      <c r="K63" s="164"/>
      <c r="L63" s="164"/>
      <c r="M63" s="49"/>
      <c r="N63" s="49"/>
      <c r="O63" s="49"/>
      <c r="P63" s="49"/>
      <c r="Q63" s="49"/>
      <c r="R63" s="49"/>
      <c r="S63" s="81">
        <v>15</v>
      </c>
      <c r="T63" s="81">
        <v>10</v>
      </c>
      <c r="U63" s="81">
        <v>25</v>
      </c>
      <c r="V63" s="81">
        <v>25</v>
      </c>
      <c r="W63" s="50"/>
      <c r="X63" s="81">
        <v>3</v>
      </c>
      <c r="Y63" s="82"/>
      <c r="Z63" s="82"/>
      <c r="AA63" s="82"/>
      <c r="AB63" s="82"/>
      <c r="AC63" s="51"/>
      <c r="AD63" s="51"/>
      <c r="AE63" s="84">
        <f t="shared" si="16"/>
        <v>40</v>
      </c>
      <c r="AF63" s="84">
        <f t="shared" si="17"/>
        <v>75</v>
      </c>
      <c r="AG63" s="84">
        <f t="shared" si="18"/>
        <v>3</v>
      </c>
      <c r="AK63" s="1"/>
      <c r="AL63" s="1"/>
      <c r="AM63" s="1"/>
    </row>
    <row r="64" spans="1:39" s="19" customFormat="1" ht="51.75" customHeight="1">
      <c r="A64" s="36">
        <v>4</v>
      </c>
      <c r="B64" s="76" t="s">
        <v>74</v>
      </c>
      <c r="C64" s="92" t="s">
        <v>147</v>
      </c>
      <c r="D64" s="37"/>
      <c r="E64" s="33" t="s">
        <v>36</v>
      </c>
      <c r="F64" s="37"/>
      <c r="G64" s="172"/>
      <c r="H64" s="164"/>
      <c r="I64" s="164"/>
      <c r="J64" s="164"/>
      <c r="K64" s="164"/>
      <c r="L64" s="164"/>
      <c r="M64" s="49"/>
      <c r="N64" s="49"/>
      <c r="O64" s="49"/>
      <c r="P64" s="49"/>
      <c r="Q64" s="49"/>
      <c r="R64" s="49"/>
      <c r="S64" s="81">
        <v>15</v>
      </c>
      <c r="T64" s="81">
        <v>10</v>
      </c>
      <c r="U64" s="81">
        <v>25</v>
      </c>
      <c r="V64" s="81">
        <v>25</v>
      </c>
      <c r="W64" s="50"/>
      <c r="X64" s="81">
        <v>3</v>
      </c>
      <c r="Y64" s="82"/>
      <c r="Z64" s="82"/>
      <c r="AA64" s="82">
        <v>25</v>
      </c>
      <c r="AB64" s="82">
        <v>25</v>
      </c>
      <c r="AC64" s="51"/>
      <c r="AD64" s="51">
        <v>2</v>
      </c>
      <c r="AE64" s="84">
        <f t="shared" si="16"/>
        <v>65</v>
      </c>
      <c r="AF64" s="84">
        <f t="shared" si="17"/>
        <v>125</v>
      </c>
      <c r="AG64" s="84">
        <f t="shared" si="18"/>
        <v>5</v>
      </c>
      <c r="AK64" s="1"/>
      <c r="AL64" s="1"/>
      <c r="AM64" s="1"/>
    </row>
    <row r="65" spans="1:39" s="19" customFormat="1" ht="54.75" customHeight="1">
      <c r="A65" s="36">
        <v>5</v>
      </c>
      <c r="B65" s="76" t="s">
        <v>75</v>
      </c>
      <c r="C65" s="92" t="s">
        <v>148</v>
      </c>
      <c r="D65" s="37"/>
      <c r="E65" s="33">
        <v>3</v>
      </c>
      <c r="F65" s="37"/>
      <c r="G65" s="172"/>
      <c r="H65" s="164"/>
      <c r="I65" s="164"/>
      <c r="J65" s="164"/>
      <c r="K65" s="164"/>
      <c r="L65" s="164"/>
      <c r="M65" s="49"/>
      <c r="N65" s="49"/>
      <c r="O65" s="49"/>
      <c r="P65" s="49"/>
      <c r="Q65" s="49"/>
      <c r="R65" s="49"/>
      <c r="S65" s="81">
        <v>25</v>
      </c>
      <c r="T65" s="81">
        <v>25</v>
      </c>
      <c r="U65" s="81"/>
      <c r="V65" s="81"/>
      <c r="W65" s="50"/>
      <c r="X65" s="81">
        <v>2</v>
      </c>
      <c r="Y65" s="82"/>
      <c r="Z65" s="82"/>
      <c r="AA65" s="82"/>
      <c r="AB65" s="82"/>
      <c r="AC65" s="51"/>
      <c r="AD65" s="51"/>
      <c r="AE65" s="84">
        <f t="shared" si="16"/>
        <v>25</v>
      </c>
      <c r="AF65" s="84">
        <f t="shared" si="17"/>
        <v>50</v>
      </c>
      <c r="AG65" s="84">
        <f t="shared" si="18"/>
        <v>2</v>
      </c>
      <c r="AK65" s="1"/>
      <c r="AL65" s="1"/>
      <c r="AM65" s="1"/>
    </row>
    <row r="66" spans="1:39" s="19" customFormat="1" ht="60.75" customHeight="1">
      <c r="A66" s="36">
        <v>6</v>
      </c>
      <c r="B66" s="76" t="s">
        <v>76</v>
      </c>
      <c r="C66" s="92" t="s">
        <v>149</v>
      </c>
      <c r="D66" s="33"/>
      <c r="E66" s="33">
        <v>4</v>
      </c>
      <c r="F66" s="33"/>
      <c r="G66" s="172"/>
      <c r="H66" s="164"/>
      <c r="I66" s="164"/>
      <c r="J66" s="164"/>
      <c r="K66" s="164"/>
      <c r="L66" s="164"/>
      <c r="M66" s="49"/>
      <c r="N66" s="49"/>
      <c r="O66" s="49"/>
      <c r="P66" s="49"/>
      <c r="Q66" s="49"/>
      <c r="R66" s="49"/>
      <c r="S66" s="81"/>
      <c r="T66" s="81"/>
      <c r="U66" s="81"/>
      <c r="V66" s="81"/>
      <c r="W66" s="50"/>
      <c r="X66" s="81"/>
      <c r="Y66" s="82"/>
      <c r="Z66" s="82"/>
      <c r="AA66" s="82">
        <v>25</v>
      </c>
      <c r="AB66" s="82">
        <v>25</v>
      </c>
      <c r="AC66" s="51"/>
      <c r="AD66" s="69">
        <v>2</v>
      </c>
      <c r="AE66" s="84">
        <f t="shared" si="16"/>
        <v>25</v>
      </c>
      <c r="AF66" s="84">
        <f t="shared" si="17"/>
        <v>50</v>
      </c>
      <c r="AG66" s="84">
        <f t="shared" si="18"/>
        <v>2</v>
      </c>
      <c r="AK66" s="1"/>
      <c r="AL66" s="1"/>
      <c r="AM66" s="1"/>
    </row>
    <row r="67" spans="1:39" s="19" customFormat="1" ht="48.75" customHeight="1">
      <c r="A67" s="36">
        <v>7</v>
      </c>
      <c r="B67" s="76" t="s">
        <v>77</v>
      </c>
      <c r="C67" s="92" t="s">
        <v>150</v>
      </c>
      <c r="D67" s="37"/>
      <c r="E67" s="33">
        <v>3</v>
      </c>
      <c r="F67" s="37"/>
      <c r="G67" s="172"/>
      <c r="H67" s="164"/>
      <c r="I67" s="164"/>
      <c r="J67" s="164"/>
      <c r="K67" s="164"/>
      <c r="L67" s="164"/>
      <c r="M67" s="49"/>
      <c r="N67" s="49"/>
      <c r="O67" s="49"/>
      <c r="P67" s="49"/>
      <c r="Q67" s="49"/>
      <c r="R67" s="49"/>
      <c r="S67" s="81">
        <v>20</v>
      </c>
      <c r="T67" s="81">
        <v>30</v>
      </c>
      <c r="U67" s="81"/>
      <c r="V67" s="81"/>
      <c r="W67" s="50"/>
      <c r="X67" s="81">
        <v>2</v>
      </c>
      <c r="Y67" s="82"/>
      <c r="Z67" s="82"/>
      <c r="AA67" s="82"/>
      <c r="AB67" s="82"/>
      <c r="AC67" s="51"/>
      <c r="AD67" s="51"/>
      <c r="AE67" s="84">
        <f t="shared" si="16"/>
        <v>20</v>
      </c>
      <c r="AF67" s="84">
        <f t="shared" si="17"/>
        <v>50</v>
      </c>
      <c r="AG67" s="84">
        <f t="shared" si="18"/>
        <v>2</v>
      </c>
      <c r="AK67" s="1"/>
      <c r="AL67" s="1"/>
      <c r="AM67" s="1"/>
    </row>
    <row r="68" spans="1:39" s="19" customFormat="1" ht="35.25" customHeight="1">
      <c r="A68" s="36">
        <v>8</v>
      </c>
      <c r="B68" s="54" t="s">
        <v>78</v>
      </c>
      <c r="C68" s="92" t="s">
        <v>143</v>
      </c>
      <c r="D68" s="33"/>
      <c r="E68" s="90" t="s">
        <v>84</v>
      </c>
      <c r="F68" s="33"/>
      <c r="G68" s="172"/>
      <c r="H68" s="164"/>
      <c r="I68" s="164">
        <v>25</v>
      </c>
      <c r="J68" s="164">
        <v>25</v>
      </c>
      <c r="K68" s="164"/>
      <c r="L68" s="164">
        <v>2</v>
      </c>
      <c r="M68" s="64"/>
      <c r="N68" s="64"/>
      <c r="O68" s="49">
        <v>25</v>
      </c>
      <c r="P68" s="49">
        <v>25</v>
      </c>
      <c r="Q68" s="49"/>
      <c r="R68" s="64">
        <v>2</v>
      </c>
      <c r="S68" s="50"/>
      <c r="T68" s="50"/>
      <c r="U68" s="50">
        <v>25</v>
      </c>
      <c r="V68" s="50">
        <v>25</v>
      </c>
      <c r="W68" s="50"/>
      <c r="X68" s="50">
        <v>2</v>
      </c>
      <c r="Y68" s="51"/>
      <c r="Z68" s="51"/>
      <c r="AA68" s="51">
        <v>25</v>
      </c>
      <c r="AB68" s="51">
        <v>25</v>
      </c>
      <c r="AC68" s="51"/>
      <c r="AD68" s="51">
        <v>2</v>
      </c>
      <c r="AE68" s="84">
        <f t="shared" si="16"/>
        <v>100</v>
      </c>
      <c r="AF68" s="84">
        <f t="shared" si="17"/>
        <v>200</v>
      </c>
      <c r="AG68" s="84">
        <f t="shared" si="18"/>
        <v>8</v>
      </c>
      <c r="AK68" s="1"/>
      <c r="AL68" s="1"/>
      <c r="AM68" s="1"/>
    </row>
    <row r="69" spans="1:39" s="19" customFormat="1" ht="30.75" customHeight="1">
      <c r="A69" s="232" t="s">
        <v>23</v>
      </c>
      <c r="B69" s="233"/>
      <c r="C69" s="45"/>
      <c r="D69" s="46"/>
      <c r="E69" s="46"/>
      <c r="F69" s="46"/>
      <c r="G69" s="71">
        <f t="shared" ref="G69:AG69" si="19">SUM(G61:G68)</f>
        <v>0</v>
      </c>
      <c r="H69" s="71">
        <f t="shared" si="19"/>
        <v>0</v>
      </c>
      <c r="I69" s="71">
        <f t="shared" si="19"/>
        <v>25</v>
      </c>
      <c r="J69" s="71">
        <f t="shared" si="19"/>
        <v>25</v>
      </c>
      <c r="K69" s="71">
        <f t="shared" si="19"/>
        <v>0</v>
      </c>
      <c r="L69" s="71">
        <f t="shared" si="19"/>
        <v>2</v>
      </c>
      <c r="M69" s="71">
        <f t="shared" si="19"/>
        <v>0</v>
      </c>
      <c r="N69" s="71">
        <f t="shared" si="19"/>
        <v>0</v>
      </c>
      <c r="O69" s="71">
        <f t="shared" si="19"/>
        <v>25</v>
      </c>
      <c r="P69" s="71">
        <f t="shared" si="19"/>
        <v>25</v>
      </c>
      <c r="Q69" s="71">
        <f t="shared" si="19"/>
        <v>0</v>
      </c>
      <c r="R69" s="71">
        <f t="shared" si="19"/>
        <v>2</v>
      </c>
      <c r="S69" s="71">
        <f t="shared" si="19"/>
        <v>115</v>
      </c>
      <c r="T69" s="71">
        <f t="shared" si="19"/>
        <v>110</v>
      </c>
      <c r="U69" s="71">
        <f t="shared" si="19"/>
        <v>105</v>
      </c>
      <c r="V69" s="71">
        <f t="shared" si="19"/>
        <v>95</v>
      </c>
      <c r="W69" s="71">
        <f t="shared" si="19"/>
        <v>0</v>
      </c>
      <c r="X69" s="71">
        <f t="shared" si="19"/>
        <v>17</v>
      </c>
      <c r="Y69" s="71">
        <f t="shared" si="19"/>
        <v>0</v>
      </c>
      <c r="Z69" s="71">
        <f t="shared" si="19"/>
        <v>0</v>
      </c>
      <c r="AA69" s="71">
        <f t="shared" si="19"/>
        <v>75</v>
      </c>
      <c r="AB69" s="71">
        <f t="shared" si="19"/>
        <v>75</v>
      </c>
      <c r="AC69" s="71">
        <f t="shared" si="19"/>
        <v>0</v>
      </c>
      <c r="AD69" s="71">
        <f t="shared" si="19"/>
        <v>6</v>
      </c>
      <c r="AE69" s="85">
        <f t="shared" si="19"/>
        <v>345</v>
      </c>
      <c r="AF69" s="85">
        <f t="shared" si="19"/>
        <v>675</v>
      </c>
      <c r="AG69" s="85">
        <f t="shared" si="19"/>
        <v>27</v>
      </c>
      <c r="AK69" s="1"/>
      <c r="AL69" s="1"/>
      <c r="AM69" s="1"/>
    </row>
    <row r="70" spans="1:39" ht="32.25" customHeight="1">
      <c r="A70" s="221" t="s">
        <v>29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</row>
    <row r="71" spans="1:39" ht="39.75" customHeight="1">
      <c r="A71" s="20"/>
      <c r="B71" s="34" t="s">
        <v>92</v>
      </c>
      <c r="C71" s="92" t="s">
        <v>151</v>
      </c>
      <c r="D71" s="47"/>
      <c r="E71" s="48" t="s">
        <v>81</v>
      </c>
      <c r="F71" s="47"/>
      <c r="G71" s="164"/>
      <c r="H71" s="164"/>
      <c r="I71" s="164"/>
      <c r="J71" s="164"/>
      <c r="K71" s="164"/>
      <c r="L71" s="164"/>
      <c r="M71" s="49"/>
      <c r="N71" s="49"/>
      <c r="O71" s="49">
        <v>240</v>
      </c>
      <c r="P71" s="70"/>
      <c r="Q71" s="43"/>
      <c r="R71" s="49">
        <v>8</v>
      </c>
      <c r="S71" s="50"/>
      <c r="T71" s="50"/>
      <c r="U71" s="50">
        <v>135</v>
      </c>
      <c r="V71" s="50">
        <v>15</v>
      </c>
      <c r="W71" s="50"/>
      <c r="X71" s="50">
        <v>5</v>
      </c>
      <c r="Y71" s="51"/>
      <c r="Z71" s="51"/>
      <c r="AA71" s="51"/>
      <c r="AB71" s="51"/>
      <c r="AC71" s="51"/>
      <c r="AD71" s="51"/>
      <c r="AE71" s="84">
        <f>SUM(G71,I71,K71,M71,O71,Q71,S71,U71,W71,Y71,AA71,AC71)</f>
        <v>375</v>
      </c>
      <c r="AF71" s="11">
        <f>SUM(G71:K71,M71:Q71,S71:W71,Y71:AC71,)</f>
        <v>390</v>
      </c>
      <c r="AG71" s="11">
        <f>SUM(L71,R71,X71,AD71,)</f>
        <v>13</v>
      </c>
    </row>
    <row r="72" spans="1:39" ht="32.25" customHeight="1">
      <c r="A72" s="223" t="s">
        <v>23</v>
      </c>
      <c r="B72" s="224"/>
      <c r="C72" s="16"/>
      <c r="D72" s="16"/>
      <c r="E72" s="16"/>
      <c r="F72" s="1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9" ht="32.25" customHeight="1">
      <c r="A73" s="21"/>
      <c r="B73" s="22" t="s">
        <v>26</v>
      </c>
      <c r="C73" s="16"/>
      <c r="D73" s="16"/>
      <c r="E73" s="16"/>
      <c r="F73" s="16"/>
      <c r="G73" s="23">
        <f t="shared" ref="G73:AG73" si="20">SUM(G20,G48,G59,G71)</f>
        <v>210</v>
      </c>
      <c r="H73" s="23">
        <f t="shared" si="20"/>
        <v>175</v>
      </c>
      <c r="I73" s="23">
        <f t="shared" si="20"/>
        <v>192</v>
      </c>
      <c r="J73" s="23">
        <f t="shared" si="20"/>
        <v>180</v>
      </c>
      <c r="K73" s="23">
        <f t="shared" si="20"/>
        <v>3</v>
      </c>
      <c r="L73" s="23">
        <f t="shared" si="20"/>
        <v>30</v>
      </c>
      <c r="M73" s="23">
        <f t="shared" si="20"/>
        <v>94</v>
      </c>
      <c r="N73" s="23">
        <f t="shared" si="20"/>
        <v>75</v>
      </c>
      <c r="O73" s="23">
        <f t="shared" si="20"/>
        <v>445</v>
      </c>
      <c r="P73" s="23">
        <f t="shared" si="20"/>
        <v>175</v>
      </c>
      <c r="Q73" s="23">
        <f t="shared" si="20"/>
        <v>6</v>
      </c>
      <c r="R73" s="23">
        <f t="shared" si="20"/>
        <v>30</v>
      </c>
      <c r="S73" s="23">
        <f t="shared" si="20"/>
        <v>145</v>
      </c>
      <c r="T73" s="23">
        <f t="shared" si="20"/>
        <v>130</v>
      </c>
      <c r="U73" s="23">
        <f t="shared" si="20"/>
        <v>320</v>
      </c>
      <c r="V73" s="23">
        <f t="shared" si="20"/>
        <v>190</v>
      </c>
      <c r="W73" s="23">
        <f t="shared" si="20"/>
        <v>0</v>
      </c>
      <c r="X73" s="23">
        <f t="shared" si="20"/>
        <v>30</v>
      </c>
      <c r="Y73" s="23">
        <f t="shared" si="20"/>
        <v>177</v>
      </c>
      <c r="Z73" s="23">
        <f t="shared" si="20"/>
        <v>145</v>
      </c>
      <c r="AA73" s="23">
        <f t="shared" si="20"/>
        <v>220</v>
      </c>
      <c r="AB73" s="23">
        <f t="shared" si="20"/>
        <v>205</v>
      </c>
      <c r="AC73" s="23">
        <f t="shared" si="20"/>
        <v>3</v>
      </c>
      <c r="AD73" s="23">
        <f t="shared" si="20"/>
        <v>30</v>
      </c>
      <c r="AE73" s="23">
        <f t="shared" si="20"/>
        <v>1815</v>
      </c>
      <c r="AF73" s="23">
        <f t="shared" si="20"/>
        <v>3090</v>
      </c>
      <c r="AG73" s="23">
        <f t="shared" si="20"/>
        <v>120</v>
      </c>
    </row>
    <row r="74" spans="1:39" ht="32.25" customHeight="1">
      <c r="A74" s="230" t="s">
        <v>27</v>
      </c>
      <c r="B74" s="231"/>
      <c r="C74" s="11"/>
      <c r="D74" s="16"/>
      <c r="E74" s="16"/>
      <c r="F74" s="16"/>
      <c r="G74" s="39"/>
      <c r="H74" s="39"/>
      <c r="I74" s="39"/>
      <c r="J74" s="39"/>
      <c r="K74" s="39"/>
      <c r="L74" s="39">
        <f>SUM(L20,L48,L59,L71)</f>
        <v>30</v>
      </c>
      <c r="M74" s="39"/>
      <c r="N74" s="39"/>
      <c r="O74" s="39"/>
      <c r="P74" s="39"/>
      <c r="Q74" s="39"/>
      <c r="R74" s="53">
        <f>SUM(R20,R48,R59,R71)</f>
        <v>30</v>
      </c>
      <c r="S74" s="39"/>
      <c r="T74" s="39"/>
      <c r="U74" s="39"/>
      <c r="V74" s="39"/>
      <c r="W74" s="39"/>
      <c r="X74" s="53">
        <f>SUM(X20,X48,X59,X71)</f>
        <v>30</v>
      </c>
      <c r="Y74" s="39"/>
      <c r="Z74" s="39"/>
      <c r="AA74" s="39"/>
      <c r="AB74" s="39"/>
      <c r="AC74" s="39"/>
      <c r="AD74" s="53">
        <f>SUM(AD20,AD48,AD59,AD71)</f>
        <v>30</v>
      </c>
      <c r="AE74" s="39"/>
      <c r="AF74" s="39"/>
      <c r="AG74" s="39"/>
    </row>
    <row r="75" spans="1:39" s="239" customFormat="1" ht="92.25" customHeight="1">
      <c r="A75" s="237" t="s">
        <v>100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</row>
    <row r="76" spans="1:39" s="235" customFormat="1" ht="86.25" customHeight="1">
      <c r="A76" s="235" t="s">
        <v>90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</row>
    <row r="77" spans="1:39" ht="408.75" customHeight="1">
      <c r="A77" s="227" t="s">
        <v>99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9"/>
    </row>
    <row r="84" spans="1:39" s="24" customFormat="1" ht="32.25" customHeight="1">
      <c r="A84" s="1"/>
      <c r="B84" s="25"/>
      <c r="C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1"/>
      <c r="AI84" s="1"/>
      <c r="AJ84" s="1"/>
      <c r="AK84" s="1"/>
      <c r="AL84" s="1"/>
      <c r="AM84" s="1"/>
    </row>
  </sheetData>
  <mergeCells count="31">
    <mergeCell ref="A77:AG77"/>
    <mergeCell ref="A74:B74"/>
    <mergeCell ref="A69:B69"/>
    <mergeCell ref="A48:B48"/>
    <mergeCell ref="A50:AG50"/>
    <mergeCell ref="A60:AG60"/>
    <mergeCell ref="A59:B59"/>
    <mergeCell ref="A76:XFD76"/>
    <mergeCell ref="A75:XFD75"/>
    <mergeCell ref="A21:AG21"/>
    <mergeCell ref="A49:AG49"/>
    <mergeCell ref="A72:B72"/>
    <mergeCell ref="A20:B20"/>
    <mergeCell ref="A70:AG70"/>
    <mergeCell ref="D6:F7"/>
    <mergeCell ref="G6:R6"/>
    <mergeCell ref="S6:AD6"/>
    <mergeCell ref="G5:AD5"/>
    <mergeCell ref="A10:AG10"/>
    <mergeCell ref="AE6:AE9"/>
    <mergeCell ref="AF6:AF9"/>
    <mergeCell ref="AG6:AG9"/>
    <mergeCell ref="G7:L7"/>
    <mergeCell ref="M7:R7"/>
    <mergeCell ref="S7:X7"/>
    <mergeCell ref="Y7:AD7"/>
    <mergeCell ref="G2:T2"/>
    <mergeCell ref="B3:U3"/>
    <mergeCell ref="W3:AD3"/>
    <mergeCell ref="A1:AG1"/>
    <mergeCell ref="A5:F5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scale="31" fitToHeight="2" orientation="landscape" r:id="rId1"/>
  <rowBreaks count="1" manualBreakCount="1">
    <brk id="48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6"/>
  <sheetViews>
    <sheetView view="pageBreakPreview" topLeftCell="A67" zoomScale="60" zoomScaleNormal="50" workbookViewId="0">
      <selection activeCell="A5" sqref="A5:F5"/>
    </sheetView>
  </sheetViews>
  <sheetFormatPr defaultRowHeight="32.25" customHeight="1"/>
  <cols>
    <col min="1" max="1" width="7.28515625" style="1" customWidth="1"/>
    <col min="2" max="2" width="66.140625" style="25" customWidth="1"/>
    <col min="3" max="3" width="40.7109375" style="6" customWidth="1"/>
    <col min="4" max="4" width="7.5703125" style="24" customWidth="1"/>
    <col min="5" max="5" width="8.7109375" style="6" customWidth="1"/>
    <col min="6" max="6" width="8.140625" style="6" customWidth="1"/>
    <col min="7" max="11" width="7.5703125" style="6" customWidth="1"/>
    <col min="12" max="12" width="9.5703125" style="6" customWidth="1"/>
    <col min="13" max="15" width="7.5703125" style="6" customWidth="1"/>
    <col min="16" max="16" width="7.7109375" style="6" customWidth="1"/>
    <col min="17" max="17" width="7.28515625" style="6" customWidth="1"/>
    <col min="18" max="18" width="9.85546875" style="6" customWidth="1"/>
    <col min="19" max="23" width="7.5703125" style="6" customWidth="1"/>
    <col min="24" max="24" width="9" style="6" customWidth="1"/>
    <col min="25" max="27" width="7.5703125" style="6" customWidth="1"/>
    <col min="28" max="28" width="8.28515625" style="6" customWidth="1"/>
    <col min="29" max="29" width="7.42578125" style="6" customWidth="1"/>
    <col min="30" max="30" width="9.5703125" style="6" customWidth="1"/>
    <col min="31" max="31" width="16.140625" style="6" customWidth="1"/>
    <col min="32" max="32" width="21.140625" style="6" customWidth="1"/>
    <col min="33" max="33" width="13.28515625" style="6" customWidth="1"/>
    <col min="34" max="34" width="18.5703125" style="1" bestFit="1" customWidth="1"/>
    <col min="35" max="35" width="11" style="1" bestFit="1" customWidth="1"/>
    <col min="36" max="16384" width="9.140625" style="1"/>
  </cols>
  <sheetData>
    <row r="1" spans="1:34" ht="61.5">
      <c r="A1" s="89" t="s">
        <v>96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89"/>
      <c r="AF1" s="89"/>
      <c r="AG1" s="89"/>
      <c r="AH1" s="89"/>
    </row>
    <row r="2" spans="1:34" ht="31.5">
      <c r="A2" s="2"/>
      <c r="B2" s="3" t="s">
        <v>0</v>
      </c>
      <c r="C2" s="4"/>
      <c r="D2" s="4"/>
      <c r="E2" s="4"/>
      <c r="F2" s="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4" ht="60" customHeight="1">
      <c r="A3" s="2"/>
      <c r="B3" s="195" t="s">
        <v>30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72"/>
      <c r="W3" s="196"/>
      <c r="X3" s="196"/>
      <c r="Y3" s="196"/>
      <c r="Z3" s="196"/>
      <c r="AA3" s="196"/>
      <c r="AB3" s="196"/>
      <c r="AC3" s="196"/>
      <c r="AD3" s="196"/>
    </row>
    <row r="4" spans="1:34" ht="23.25" customHeight="1">
      <c r="B4" s="255" t="s">
        <v>97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</row>
    <row r="5" spans="1:34" ht="23.25">
      <c r="A5" s="199" t="s">
        <v>152</v>
      </c>
      <c r="B5" s="200"/>
      <c r="C5" s="200"/>
      <c r="D5" s="200"/>
      <c r="E5" s="200"/>
      <c r="F5" s="200"/>
      <c r="G5" s="203" t="s">
        <v>1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1:34" ht="23.25">
      <c r="A6" s="86"/>
      <c r="B6" s="87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4" ht="23.25">
      <c r="A7" s="86"/>
      <c r="B7" s="87"/>
      <c r="C7" s="87"/>
      <c r="D7" s="87"/>
      <c r="E7" s="87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4" ht="23.25">
      <c r="A8" s="26" t="s">
        <v>2</v>
      </c>
      <c r="B8" s="29" t="s">
        <v>3</v>
      </c>
      <c r="C8" s="29" t="s">
        <v>4</v>
      </c>
      <c r="D8" s="201" t="s">
        <v>5</v>
      </c>
      <c r="E8" s="201"/>
      <c r="F8" s="201"/>
      <c r="G8" s="202" t="s">
        <v>6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 t="s">
        <v>7</v>
      </c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6" t="s">
        <v>37</v>
      </c>
      <c r="AF8" s="206" t="s">
        <v>8</v>
      </c>
      <c r="AG8" s="206" t="s">
        <v>9</v>
      </c>
    </row>
    <row r="9" spans="1:34" s="7" customFormat="1" ht="23.25">
      <c r="A9" s="27"/>
      <c r="B9" s="30"/>
      <c r="C9" s="30"/>
      <c r="D9" s="201"/>
      <c r="E9" s="201"/>
      <c r="F9" s="201"/>
      <c r="G9" s="209" t="s">
        <v>10</v>
      </c>
      <c r="H9" s="210"/>
      <c r="I9" s="210"/>
      <c r="J9" s="210"/>
      <c r="K9" s="210"/>
      <c r="L9" s="211"/>
      <c r="M9" s="212" t="s">
        <v>11</v>
      </c>
      <c r="N9" s="213"/>
      <c r="O9" s="213"/>
      <c r="P9" s="213"/>
      <c r="Q9" s="213"/>
      <c r="R9" s="214"/>
      <c r="S9" s="215" t="s">
        <v>12</v>
      </c>
      <c r="T9" s="216"/>
      <c r="U9" s="216"/>
      <c r="V9" s="216"/>
      <c r="W9" s="216"/>
      <c r="X9" s="217"/>
      <c r="Y9" s="218" t="s">
        <v>13</v>
      </c>
      <c r="Z9" s="219"/>
      <c r="AA9" s="219"/>
      <c r="AB9" s="219"/>
      <c r="AC9" s="219"/>
      <c r="AD9" s="220"/>
      <c r="AE9" s="207"/>
      <c r="AF9" s="207"/>
      <c r="AG9" s="207"/>
    </row>
    <row r="10" spans="1:34" s="7" customFormat="1" ht="24" thickBot="1">
      <c r="A10" s="27"/>
      <c r="B10" s="30"/>
      <c r="C10" s="30"/>
      <c r="D10" s="8"/>
      <c r="E10" s="8"/>
      <c r="F10" s="8"/>
      <c r="G10" s="161" t="s">
        <v>17</v>
      </c>
      <c r="H10" s="162" t="s">
        <v>43</v>
      </c>
      <c r="I10" s="162" t="s">
        <v>18</v>
      </c>
      <c r="J10" s="162" t="s">
        <v>43</v>
      </c>
      <c r="K10" s="161" t="s">
        <v>19</v>
      </c>
      <c r="L10" s="161" t="s">
        <v>20</v>
      </c>
      <c r="M10" s="42" t="s">
        <v>17</v>
      </c>
      <c r="N10" s="55" t="s">
        <v>43</v>
      </c>
      <c r="O10" s="55" t="s">
        <v>18</v>
      </c>
      <c r="P10" s="55" t="s">
        <v>43</v>
      </c>
      <c r="Q10" s="42" t="s">
        <v>19</v>
      </c>
      <c r="R10" s="42" t="s">
        <v>20</v>
      </c>
      <c r="S10" s="41" t="s">
        <v>17</v>
      </c>
      <c r="T10" s="56" t="s">
        <v>43</v>
      </c>
      <c r="U10" s="56" t="s">
        <v>18</v>
      </c>
      <c r="V10" s="56" t="s">
        <v>43</v>
      </c>
      <c r="W10" s="41" t="s">
        <v>19</v>
      </c>
      <c r="X10" s="41" t="s">
        <v>20</v>
      </c>
      <c r="Y10" s="40" t="s">
        <v>17</v>
      </c>
      <c r="Z10" s="57" t="s">
        <v>43</v>
      </c>
      <c r="AA10" s="57" t="s">
        <v>18</v>
      </c>
      <c r="AB10" s="57" t="s">
        <v>43</v>
      </c>
      <c r="AC10" s="40" t="s">
        <v>19</v>
      </c>
      <c r="AD10" s="40" t="s">
        <v>20</v>
      </c>
      <c r="AE10" s="207"/>
      <c r="AF10" s="207"/>
      <c r="AG10" s="207"/>
    </row>
    <row r="11" spans="1:34" s="7" customFormat="1" ht="24" thickBot="1">
      <c r="A11" s="28"/>
      <c r="B11" s="31"/>
      <c r="C11" s="31"/>
      <c r="D11" s="8" t="s">
        <v>14</v>
      </c>
      <c r="E11" s="8" t="s">
        <v>15</v>
      </c>
      <c r="F11" s="8" t="s">
        <v>16</v>
      </c>
      <c r="G11" s="161" t="s">
        <v>38</v>
      </c>
      <c r="H11" s="162" t="s">
        <v>38</v>
      </c>
      <c r="I11" s="162" t="s">
        <v>35</v>
      </c>
      <c r="J11" s="162" t="s">
        <v>35</v>
      </c>
      <c r="K11" s="161" t="s">
        <v>19</v>
      </c>
      <c r="L11" s="161" t="s">
        <v>20</v>
      </c>
      <c r="M11" s="42" t="s">
        <v>38</v>
      </c>
      <c r="N11" s="55" t="s">
        <v>38</v>
      </c>
      <c r="O11" s="55" t="s">
        <v>35</v>
      </c>
      <c r="P11" s="55" t="s">
        <v>35</v>
      </c>
      <c r="Q11" s="42" t="s">
        <v>19</v>
      </c>
      <c r="R11" s="42" t="s">
        <v>20</v>
      </c>
      <c r="S11" s="41" t="s">
        <v>17</v>
      </c>
      <c r="T11" s="56" t="s">
        <v>38</v>
      </c>
      <c r="U11" s="56" t="s">
        <v>35</v>
      </c>
      <c r="V11" s="56" t="s">
        <v>35</v>
      </c>
      <c r="W11" s="41" t="s">
        <v>19</v>
      </c>
      <c r="X11" s="41" t="s">
        <v>20</v>
      </c>
      <c r="Y11" s="40" t="s">
        <v>17</v>
      </c>
      <c r="Z11" s="57" t="s">
        <v>38</v>
      </c>
      <c r="AA11" s="57" t="s">
        <v>35</v>
      </c>
      <c r="AB11" s="57" t="s">
        <v>35</v>
      </c>
      <c r="AC11" s="40" t="s">
        <v>19</v>
      </c>
      <c r="AD11" s="40" t="s">
        <v>20</v>
      </c>
      <c r="AE11" s="208"/>
      <c r="AF11" s="208"/>
      <c r="AG11" s="208"/>
    </row>
    <row r="12" spans="1:34" ht="23.25">
      <c r="A12" s="204" t="s">
        <v>21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</row>
    <row r="13" spans="1:34" s="105" customFormat="1" ht="26.25">
      <c r="A13" s="94">
        <v>1</v>
      </c>
      <c r="B13" s="95" t="s">
        <v>22</v>
      </c>
      <c r="C13" s="91" t="s">
        <v>102</v>
      </c>
      <c r="D13" s="96">
        <v>3</v>
      </c>
      <c r="E13" s="97" t="s">
        <v>81</v>
      </c>
      <c r="F13" s="96"/>
      <c r="G13" s="173"/>
      <c r="H13" s="173"/>
      <c r="I13" s="174"/>
      <c r="J13" s="174"/>
      <c r="K13" s="174"/>
      <c r="L13" s="175"/>
      <c r="M13" s="98"/>
      <c r="N13" s="98"/>
      <c r="O13" s="99">
        <v>15</v>
      </c>
      <c r="P13" s="99">
        <v>15</v>
      </c>
      <c r="Q13" s="99"/>
      <c r="R13" s="98">
        <v>1</v>
      </c>
      <c r="S13" s="100"/>
      <c r="T13" s="101"/>
      <c r="U13" s="100">
        <v>15</v>
      </c>
      <c r="V13" s="100">
        <v>45</v>
      </c>
      <c r="W13" s="100"/>
      <c r="X13" s="100">
        <v>2</v>
      </c>
      <c r="Y13" s="102"/>
      <c r="Z13" s="103"/>
      <c r="AA13" s="102"/>
      <c r="AB13" s="102"/>
      <c r="AC13" s="102"/>
      <c r="AD13" s="103"/>
      <c r="AE13" s="104">
        <f>SUM(G13,I13,K13,M13,O13,Q13,S13,U13,W13,Y13,AA13,AC13,)</f>
        <v>30</v>
      </c>
      <c r="AF13" s="104">
        <f>SUM(G13:K13,M13:Q13,S13:W13,Y13:AC13,)</f>
        <v>90</v>
      </c>
      <c r="AG13" s="104">
        <f>SUM(L13,R13,X13,AD13,)</f>
        <v>3</v>
      </c>
    </row>
    <row r="14" spans="1:34" s="105" customFormat="1" ht="78.75">
      <c r="A14" s="106"/>
      <c r="B14" s="107" t="s">
        <v>28</v>
      </c>
      <c r="C14" s="91"/>
      <c r="D14" s="96"/>
      <c r="E14" s="96"/>
      <c r="F14" s="96"/>
      <c r="G14" s="173"/>
      <c r="H14" s="173"/>
      <c r="I14" s="174"/>
      <c r="J14" s="174"/>
      <c r="K14" s="174"/>
      <c r="L14" s="173"/>
      <c r="M14" s="98"/>
      <c r="N14" s="98"/>
      <c r="O14" s="99"/>
      <c r="P14" s="99"/>
      <c r="Q14" s="99"/>
      <c r="R14" s="108"/>
      <c r="S14" s="100"/>
      <c r="T14" s="101"/>
      <c r="U14" s="100"/>
      <c r="V14" s="100"/>
      <c r="W14" s="100"/>
      <c r="X14" s="100"/>
      <c r="Y14" s="102"/>
      <c r="Z14" s="102"/>
      <c r="AA14" s="102"/>
      <c r="AB14" s="102"/>
      <c r="AC14" s="102"/>
      <c r="AD14" s="102"/>
      <c r="AE14" s="104">
        <f t="shared" ref="AE14:AE18" si="0">SUM(G14,I14,K14,M14,O14,Q14,S14,U14,W14,Y14,AA14,AC14,)</f>
        <v>0</v>
      </c>
      <c r="AF14" s="104">
        <f t="shared" ref="AF14:AF18" si="1">SUM(G14:K14,M14:Q14,S14:W14,Y14:AC14,)</f>
        <v>0</v>
      </c>
      <c r="AG14" s="104">
        <f t="shared" ref="AG14:AG19" si="2">SUM(L14,R14,X14,AD14,)</f>
        <v>0</v>
      </c>
    </row>
    <row r="15" spans="1:34" s="105" customFormat="1" ht="51">
      <c r="A15" s="106">
        <v>2</v>
      </c>
      <c r="B15" s="109" t="s">
        <v>39</v>
      </c>
      <c r="C15" s="58" t="s">
        <v>103</v>
      </c>
      <c r="D15" s="96"/>
      <c r="E15" s="96">
        <v>1</v>
      </c>
      <c r="F15" s="96"/>
      <c r="G15" s="176">
        <v>10</v>
      </c>
      <c r="H15" s="176">
        <v>15</v>
      </c>
      <c r="I15" s="176">
        <v>10</v>
      </c>
      <c r="J15" s="176">
        <v>15</v>
      </c>
      <c r="K15" s="174"/>
      <c r="L15" s="173">
        <v>2</v>
      </c>
      <c r="M15" s="98"/>
      <c r="N15" s="98"/>
      <c r="O15" s="99"/>
      <c r="P15" s="99"/>
      <c r="Q15" s="99"/>
      <c r="R15" s="108"/>
      <c r="S15" s="100"/>
      <c r="T15" s="101"/>
      <c r="U15" s="100"/>
      <c r="V15" s="100"/>
      <c r="W15" s="100"/>
      <c r="X15" s="100"/>
      <c r="Y15" s="102"/>
      <c r="Z15" s="102"/>
      <c r="AA15" s="102"/>
      <c r="AB15" s="102"/>
      <c r="AC15" s="102"/>
      <c r="AD15" s="102"/>
      <c r="AE15" s="104">
        <f t="shared" si="0"/>
        <v>20</v>
      </c>
      <c r="AF15" s="104">
        <f t="shared" si="1"/>
        <v>50</v>
      </c>
      <c r="AG15" s="104">
        <f t="shared" si="2"/>
        <v>2</v>
      </c>
    </row>
    <row r="16" spans="1:34" s="105" customFormat="1" ht="26.25">
      <c r="A16" s="106">
        <v>3</v>
      </c>
      <c r="B16" s="110" t="s">
        <v>40</v>
      </c>
      <c r="C16" s="91" t="s">
        <v>104</v>
      </c>
      <c r="D16" s="96"/>
      <c r="E16" s="96">
        <v>1</v>
      </c>
      <c r="F16" s="96"/>
      <c r="G16" s="177">
        <v>20</v>
      </c>
      <c r="H16" s="177">
        <v>30</v>
      </c>
      <c r="I16" s="177"/>
      <c r="J16" s="177"/>
      <c r="K16" s="174"/>
      <c r="L16" s="173">
        <v>2</v>
      </c>
      <c r="M16" s="98"/>
      <c r="N16" s="98"/>
      <c r="O16" s="99"/>
      <c r="P16" s="99"/>
      <c r="Q16" s="99"/>
      <c r="R16" s="108"/>
      <c r="S16" s="100"/>
      <c r="T16" s="101"/>
      <c r="U16" s="100"/>
      <c r="V16" s="100"/>
      <c r="W16" s="100"/>
      <c r="X16" s="100"/>
      <c r="Y16" s="102"/>
      <c r="Z16" s="102"/>
      <c r="AA16" s="102"/>
      <c r="AB16" s="102"/>
      <c r="AC16" s="102"/>
      <c r="AD16" s="102"/>
      <c r="AE16" s="104">
        <f t="shared" si="0"/>
        <v>20</v>
      </c>
      <c r="AF16" s="104">
        <f t="shared" si="1"/>
        <v>50</v>
      </c>
      <c r="AG16" s="104">
        <f t="shared" si="2"/>
        <v>2</v>
      </c>
    </row>
    <row r="17" spans="1:39" s="105" customFormat="1" ht="26.25">
      <c r="A17" s="106">
        <v>4</v>
      </c>
      <c r="B17" s="111" t="s">
        <v>41</v>
      </c>
      <c r="C17" s="91" t="s">
        <v>105</v>
      </c>
      <c r="D17" s="96"/>
      <c r="E17" s="96">
        <v>1</v>
      </c>
      <c r="F17" s="96"/>
      <c r="G17" s="176">
        <v>10</v>
      </c>
      <c r="H17" s="176">
        <v>15</v>
      </c>
      <c r="I17" s="176"/>
      <c r="J17" s="176"/>
      <c r="K17" s="174"/>
      <c r="L17" s="173">
        <v>1</v>
      </c>
      <c r="M17" s="98"/>
      <c r="N17" s="98"/>
      <c r="O17" s="99"/>
      <c r="P17" s="99"/>
      <c r="Q17" s="99"/>
      <c r="R17" s="108"/>
      <c r="S17" s="100"/>
      <c r="T17" s="101"/>
      <c r="U17" s="100"/>
      <c r="V17" s="100"/>
      <c r="W17" s="100"/>
      <c r="X17" s="100"/>
      <c r="Y17" s="102"/>
      <c r="Z17" s="102"/>
      <c r="AA17" s="102"/>
      <c r="AB17" s="102"/>
      <c r="AC17" s="102"/>
      <c r="AD17" s="102"/>
      <c r="AE17" s="104">
        <f t="shared" si="0"/>
        <v>10</v>
      </c>
      <c r="AF17" s="104">
        <f t="shared" si="1"/>
        <v>25</v>
      </c>
      <c r="AG17" s="104">
        <f t="shared" si="2"/>
        <v>1</v>
      </c>
    </row>
    <row r="18" spans="1:39" s="105" customFormat="1" ht="96.75" customHeight="1">
      <c r="A18" s="106">
        <v>5</v>
      </c>
      <c r="B18" s="107" t="s">
        <v>93</v>
      </c>
      <c r="C18" s="91" t="s">
        <v>106</v>
      </c>
      <c r="D18" s="96"/>
      <c r="E18" s="96">
        <v>1</v>
      </c>
      <c r="F18" s="96"/>
      <c r="G18" s="176"/>
      <c r="H18" s="176"/>
      <c r="I18" s="176">
        <v>10</v>
      </c>
      <c r="J18" s="176">
        <v>15</v>
      </c>
      <c r="K18" s="174"/>
      <c r="L18" s="173">
        <v>1</v>
      </c>
      <c r="M18" s="98"/>
      <c r="N18" s="98"/>
      <c r="O18" s="99"/>
      <c r="P18" s="99"/>
      <c r="Q18" s="99"/>
      <c r="R18" s="108"/>
      <c r="S18" s="100"/>
      <c r="T18" s="101"/>
      <c r="U18" s="100"/>
      <c r="V18" s="100"/>
      <c r="W18" s="100"/>
      <c r="X18" s="100"/>
      <c r="Y18" s="102"/>
      <c r="Z18" s="102"/>
      <c r="AA18" s="102"/>
      <c r="AB18" s="102"/>
      <c r="AC18" s="102"/>
      <c r="AD18" s="102"/>
      <c r="AE18" s="104">
        <f t="shared" si="0"/>
        <v>10</v>
      </c>
      <c r="AF18" s="104">
        <f t="shared" si="1"/>
        <v>25</v>
      </c>
      <c r="AG18" s="104">
        <f t="shared" si="2"/>
        <v>1</v>
      </c>
    </row>
    <row r="19" spans="1:39" s="105" customFormat="1" ht="42.75" customHeight="1">
      <c r="A19" s="106">
        <v>6</v>
      </c>
      <c r="B19" s="107" t="s">
        <v>88</v>
      </c>
      <c r="C19" s="91" t="s">
        <v>107</v>
      </c>
      <c r="D19" s="96"/>
      <c r="E19" s="96"/>
      <c r="F19" s="96">
        <v>1</v>
      </c>
      <c r="G19" s="176">
        <v>4</v>
      </c>
      <c r="H19" s="176"/>
      <c r="I19" s="176"/>
      <c r="J19" s="176"/>
      <c r="K19" s="174"/>
      <c r="L19" s="173">
        <v>0</v>
      </c>
      <c r="M19" s="98"/>
      <c r="N19" s="98"/>
      <c r="O19" s="99"/>
      <c r="P19" s="99"/>
      <c r="Q19" s="99"/>
      <c r="R19" s="108"/>
      <c r="S19" s="100"/>
      <c r="T19" s="101"/>
      <c r="U19" s="100"/>
      <c r="V19" s="100"/>
      <c r="W19" s="100"/>
      <c r="X19" s="100"/>
      <c r="Y19" s="102"/>
      <c r="Z19" s="102"/>
      <c r="AA19" s="102"/>
      <c r="AB19" s="102"/>
      <c r="AC19" s="102"/>
      <c r="AD19" s="102"/>
      <c r="AE19" s="104">
        <v>4</v>
      </c>
      <c r="AF19" s="104">
        <v>4</v>
      </c>
      <c r="AG19" s="159">
        <f t="shared" si="2"/>
        <v>0</v>
      </c>
    </row>
    <row r="20" spans="1:39" s="105" customFormat="1" ht="42.75" customHeight="1">
      <c r="A20" s="106">
        <v>7</v>
      </c>
      <c r="B20" s="107" t="s">
        <v>89</v>
      </c>
      <c r="C20" s="91" t="s">
        <v>108</v>
      </c>
      <c r="D20" s="96"/>
      <c r="E20" s="96"/>
      <c r="F20" s="96">
        <v>1</v>
      </c>
      <c r="G20" s="173">
        <v>2</v>
      </c>
      <c r="H20" s="173"/>
      <c r="I20" s="174"/>
      <c r="J20" s="174"/>
      <c r="K20" s="174"/>
      <c r="L20" s="173">
        <v>0</v>
      </c>
      <c r="M20" s="98"/>
      <c r="N20" s="98"/>
      <c r="O20" s="99"/>
      <c r="P20" s="99"/>
      <c r="Q20" s="99" t="s">
        <v>79</v>
      </c>
      <c r="R20" s="108"/>
      <c r="S20" s="100"/>
      <c r="T20" s="101"/>
      <c r="U20" s="100"/>
      <c r="V20" s="100"/>
      <c r="W20" s="100"/>
      <c r="X20" s="100"/>
      <c r="Y20" s="102"/>
      <c r="Z20" s="102"/>
      <c r="AA20" s="102"/>
      <c r="AB20" s="102"/>
      <c r="AC20" s="102"/>
      <c r="AD20" s="102"/>
      <c r="AE20" s="104">
        <f t="shared" ref="AE20" si="3">SUM(G20,I20,K20,M20,O20,Q20,S20,U20,W20,Y20,AA20,AC20,)</f>
        <v>2</v>
      </c>
      <c r="AF20" s="104">
        <f t="shared" ref="AF20" si="4">SUM(G20:K20,M20:Q20,S20:W20,Y20:AC20,)</f>
        <v>2</v>
      </c>
      <c r="AG20" s="160">
        <f t="shared" ref="AG20" si="5">SUM(L20,R20,X20,AD20,)</f>
        <v>0</v>
      </c>
    </row>
    <row r="21" spans="1:39" s="105" customFormat="1" ht="42.75" customHeight="1">
      <c r="A21" s="94">
        <v>8</v>
      </c>
      <c r="B21" s="15" t="s">
        <v>101</v>
      </c>
      <c r="C21" s="91" t="s">
        <v>109</v>
      </c>
      <c r="D21" s="32"/>
      <c r="E21" s="32"/>
      <c r="F21" s="32">
        <v>1</v>
      </c>
      <c r="G21" s="163">
        <v>4</v>
      </c>
      <c r="H21" s="163"/>
      <c r="I21" s="164"/>
      <c r="J21" s="164"/>
      <c r="K21" s="164"/>
      <c r="L21" s="163">
        <v>0</v>
      </c>
      <c r="M21" s="60"/>
      <c r="N21" s="60"/>
      <c r="O21" s="49"/>
      <c r="P21" s="49"/>
      <c r="Q21" s="49" t="s">
        <v>79</v>
      </c>
      <c r="R21" s="63"/>
      <c r="S21" s="50"/>
      <c r="T21" s="61"/>
      <c r="U21" s="50"/>
      <c r="V21" s="50"/>
      <c r="W21" s="50"/>
      <c r="X21" s="50"/>
      <c r="Y21" s="51"/>
      <c r="Z21" s="51"/>
      <c r="AA21" s="51"/>
      <c r="AB21" s="51"/>
      <c r="AC21" s="51"/>
      <c r="AD21" s="51"/>
      <c r="AE21" s="11">
        <v>4</v>
      </c>
      <c r="AF21" s="11">
        <v>4</v>
      </c>
      <c r="AG21" s="186">
        <v>0</v>
      </c>
    </row>
    <row r="22" spans="1:39" s="115" customFormat="1" ht="32.25" customHeight="1">
      <c r="A22" s="244" t="s">
        <v>23</v>
      </c>
      <c r="B22" s="245"/>
      <c r="C22" s="113"/>
      <c r="D22" s="113"/>
      <c r="E22" s="113"/>
      <c r="F22" s="113"/>
      <c r="G22" s="113">
        <f t="shared" ref="G22:AG22" si="6">SUM(G13:G21)</f>
        <v>50</v>
      </c>
      <c r="H22" s="113">
        <f t="shared" si="6"/>
        <v>60</v>
      </c>
      <c r="I22" s="113">
        <f t="shared" si="6"/>
        <v>20</v>
      </c>
      <c r="J22" s="113">
        <f t="shared" si="6"/>
        <v>30</v>
      </c>
      <c r="K22" s="113">
        <f t="shared" si="6"/>
        <v>0</v>
      </c>
      <c r="L22" s="113">
        <f t="shared" si="6"/>
        <v>6</v>
      </c>
      <c r="M22" s="113">
        <f t="shared" si="6"/>
        <v>0</v>
      </c>
      <c r="N22" s="113">
        <f t="shared" si="6"/>
        <v>0</v>
      </c>
      <c r="O22" s="113">
        <f t="shared" si="6"/>
        <v>15</v>
      </c>
      <c r="P22" s="113">
        <f t="shared" si="6"/>
        <v>15</v>
      </c>
      <c r="Q22" s="113">
        <f t="shared" si="6"/>
        <v>0</v>
      </c>
      <c r="R22" s="113">
        <f t="shared" si="6"/>
        <v>1</v>
      </c>
      <c r="S22" s="113">
        <f t="shared" si="6"/>
        <v>0</v>
      </c>
      <c r="T22" s="113">
        <f t="shared" si="6"/>
        <v>0</v>
      </c>
      <c r="U22" s="113">
        <f t="shared" si="6"/>
        <v>15</v>
      </c>
      <c r="V22" s="113">
        <f t="shared" si="6"/>
        <v>45</v>
      </c>
      <c r="W22" s="113">
        <f t="shared" si="6"/>
        <v>0</v>
      </c>
      <c r="X22" s="113">
        <f t="shared" si="6"/>
        <v>2</v>
      </c>
      <c r="Y22" s="113">
        <f t="shared" si="6"/>
        <v>0</v>
      </c>
      <c r="Z22" s="113">
        <f t="shared" si="6"/>
        <v>0</v>
      </c>
      <c r="AA22" s="113">
        <f t="shared" si="6"/>
        <v>0</v>
      </c>
      <c r="AB22" s="113">
        <f t="shared" si="6"/>
        <v>0</v>
      </c>
      <c r="AC22" s="113">
        <f t="shared" si="6"/>
        <v>0</v>
      </c>
      <c r="AD22" s="113">
        <f t="shared" si="6"/>
        <v>0</v>
      </c>
      <c r="AE22" s="114">
        <f t="shared" si="6"/>
        <v>100</v>
      </c>
      <c r="AF22" s="114">
        <f t="shared" si="6"/>
        <v>250</v>
      </c>
      <c r="AG22" s="114">
        <f t="shared" si="6"/>
        <v>9</v>
      </c>
      <c r="AH22" s="105"/>
      <c r="AI22" s="105"/>
      <c r="AK22" s="105"/>
      <c r="AL22" s="105"/>
      <c r="AM22" s="105"/>
    </row>
    <row r="23" spans="1:39" s="105" customFormat="1" ht="32.25" customHeight="1">
      <c r="A23" s="246" t="s">
        <v>24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</row>
    <row r="24" spans="1:39" s="105" customFormat="1" ht="32.25" customHeight="1">
      <c r="A24" s="116">
        <v>1</v>
      </c>
      <c r="B24" s="117" t="s">
        <v>44</v>
      </c>
      <c r="C24" s="188" t="s">
        <v>110</v>
      </c>
      <c r="D24" s="118"/>
      <c r="E24" s="119" t="s">
        <v>42</v>
      </c>
      <c r="F24" s="118"/>
      <c r="G24" s="178">
        <v>20</v>
      </c>
      <c r="H24" s="178">
        <v>30</v>
      </c>
      <c r="I24" s="179">
        <v>20</v>
      </c>
      <c r="J24" s="179">
        <v>30</v>
      </c>
      <c r="K24" s="174"/>
      <c r="L24" s="178">
        <v>4</v>
      </c>
      <c r="M24" s="120"/>
      <c r="N24" s="120"/>
      <c r="O24" s="120">
        <v>20</v>
      </c>
      <c r="P24" s="120">
        <v>30</v>
      </c>
      <c r="Q24" s="99"/>
      <c r="R24" s="121">
        <v>2</v>
      </c>
      <c r="S24" s="100"/>
      <c r="T24" s="100"/>
      <c r="U24" s="100"/>
      <c r="V24" s="100"/>
      <c r="W24" s="100"/>
      <c r="X24" s="100"/>
      <c r="Y24" s="122"/>
      <c r="Z24" s="122"/>
      <c r="AA24" s="122"/>
      <c r="AB24" s="122"/>
      <c r="AC24" s="102"/>
      <c r="AD24" s="102"/>
      <c r="AE24" s="123">
        <f>SUM(G24,I24,K24,M24,O24,Q24,S24,U24,W24,Y24,AA24,AC24)</f>
        <v>60</v>
      </c>
      <c r="AF24" s="123">
        <f>SUM(G24:K24,M24:Q24,S24:W24,Y24:AC24,)</f>
        <v>150</v>
      </c>
      <c r="AG24" s="123">
        <f>SUM(L24,R24,X24,AD24,)</f>
        <v>6</v>
      </c>
    </row>
    <row r="25" spans="1:39" s="105" customFormat="1" ht="32.25" customHeight="1">
      <c r="A25" s="116">
        <v>2</v>
      </c>
      <c r="B25" s="117" t="s">
        <v>45</v>
      </c>
      <c r="C25" s="188" t="s">
        <v>111</v>
      </c>
      <c r="D25" s="118"/>
      <c r="E25" s="119">
        <v>4</v>
      </c>
      <c r="F25" s="118"/>
      <c r="G25" s="178"/>
      <c r="H25" s="178"/>
      <c r="I25" s="178"/>
      <c r="J25" s="178"/>
      <c r="K25" s="174"/>
      <c r="L25" s="178"/>
      <c r="M25" s="120"/>
      <c r="N25" s="120"/>
      <c r="O25" s="120"/>
      <c r="P25" s="120"/>
      <c r="Q25" s="99"/>
      <c r="R25" s="121"/>
      <c r="S25" s="100"/>
      <c r="T25" s="100"/>
      <c r="U25" s="100"/>
      <c r="V25" s="100"/>
      <c r="W25" s="100"/>
      <c r="X25" s="100"/>
      <c r="Y25" s="122">
        <v>15</v>
      </c>
      <c r="Z25" s="122">
        <v>35</v>
      </c>
      <c r="AA25" s="122">
        <v>15</v>
      </c>
      <c r="AB25" s="122">
        <v>35</v>
      </c>
      <c r="AC25" s="102"/>
      <c r="AD25" s="102">
        <v>4</v>
      </c>
      <c r="AE25" s="123">
        <f t="shared" ref="AE25:AE49" si="7">SUM(G25,I25,K25,M25,O25,Q25,S25,U25,W25,Y25,AA25,AC25)</f>
        <v>30</v>
      </c>
      <c r="AF25" s="123">
        <f t="shared" ref="AF25:AF49" si="8">SUM(G25:K25,M25:Q25,S25:W25,Y25:AC25,)</f>
        <v>100</v>
      </c>
      <c r="AG25" s="123">
        <f t="shared" ref="AG25:AG49" si="9">SUM(L25,R25,X25,AD25,)</f>
        <v>4</v>
      </c>
    </row>
    <row r="26" spans="1:39" s="105" customFormat="1" ht="32.25" customHeight="1">
      <c r="A26" s="116">
        <v>3</v>
      </c>
      <c r="B26" s="117" t="s">
        <v>82</v>
      </c>
      <c r="C26" s="188" t="s">
        <v>112</v>
      </c>
      <c r="D26" s="118"/>
      <c r="E26" s="119">
        <v>2</v>
      </c>
      <c r="F26" s="118"/>
      <c r="G26" s="178"/>
      <c r="H26" s="179"/>
      <c r="I26" s="178"/>
      <c r="J26" s="178"/>
      <c r="K26" s="174"/>
      <c r="L26" s="178"/>
      <c r="M26" s="120">
        <v>10</v>
      </c>
      <c r="N26" s="120">
        <v>15</v>
      </c>
      <c r="O26" s="120">
        <v>15</v>
      </c>
      <c r="P26" s="120">
        <v>35</v>
      </c>
      <c r="Q26" s="99"/>
      <c r="R26" s="121">
        <v>3</v>
      </c>
      <c r="S26" s="100"/>
      <c r="T26" s="100"/>
      <c r="U26" s="100"/>
      <c r="V26" s="100"/>
      <c r="W26" s="100"/>
      <c r="X26" s="100"/>
      <c r="Y26" s="122"/>
      <c r="Z26" s="122"/>
      <c r="AA26" s="122"/>
      <c r="AB26" s="122"/>
      <c r="AC26" s="102"/>
      <c r="AD26" s="102"/>
      <c r="AE26" s="123">
        <f t="shared" si="7"/>
        <v>25</v>
      </c>
      <c r="AF26" s="123">
        <f t="shared" si="8"/>
        <v>75</v>
      </c>
      <c r="AG26" s="123">
        <f t="shared" si="9"/>
        <v>3</v>
      </c>
    </row>
    <row r="27" spans="1:39" s="105" customFormat="1" ht="32.25" customHeight="1">
      <c r="A27" s="116">
        <v>4</v>
      </c>
      <c r="B27" s="117" t="s">
        <v>46</v>
      </c>
      <c r="C27" s="188" t="s">
        <v>113</v>
      </c>
      <c r="D27" s="118"/>
      <c r="E27" s="119">
        <v>4</v>
      </c>
      <c r="F27" s="118"/>
      <c r="G27" s="179"/>
      <c r="H27" s="179"/>
      <c r="I27" s="179"/>
      <c r="J27" s="179"/>
      <c r="K27" s="174"/>
      <c r="L27" s="179"/>
      <c r="M27" s="124"/>
      <c r="N27" s="124"/>
      <c r="O27" s="124"/>
      <c r="P27" s="124"/>
      <c r="Q27" s="99"/>
      <c r="R27" s="125"/>
      <c r="S27" s="100"/>
      <c r="T27" s="100"/>
      <c r="U27" s="100"/>
      <c r="V27" s="100"/>
      <c r="W27" s="100"/>
      <c r="X27" s="100"/>
      <c r="Y27" s="122">
        <v>15</v>
      </c>
      <c r="Z27" s="122">
        <v>35</v>
      </c>
      <c r="AA27" s="122">
        <v>15</v>
      </c>
      <c r="AB27" s="122">
        <v>35</v>
      </c>
      <c r="AC27" s="102"/>
      <c r="AD27" s="102">
        <v>4</v>
      </c>
      <c r="AE27" s="123">
        <f t="shared" si="7"/>
        <v>30</v>
      </c>
      <c r="AF27" s="123">
        <f t="shared" si="8"/>
        <v>100</v>
      </c>
      <c r="AG27" s="123">
        <f t="shared" si="9"/>
        <v>4</v>
      </c>
    </row>
    <row r="28" spans="1:39" s="105" customFormat="1" ht="32.25" customHeight="1">
      <c r="A28" s="116">
        <v>5</v>
      </c>
      <c r="B28" s="117" t="s">
        <v>47</v>
      </c>
      <c r="C28" s="188" t="s">
        <v>114</v>
      </c>
      <c r="D28" s="118"/>
      <c r="E28" s="119">
        <v>4</v>
      </c>
      <c r="F28" s="118"/>
      <c r="G28" s="178"/>
      <c r="H28" s="178"/>
      <c r="I28" s="178"/>
      <c r="J28" s="178"/>
      <c r="K28" s="174"/>
      <c r="L28" s="178"/>
      <c r="M28" s="120"/>
      <c r="N28" s="120"/>
      <c r="O28" s="120"/>
      <c r="P28" s="120"/>
      <c r="Q28" s="99"/>
      <c r="R28" s="121"/>
      <c r="S28" s="100"/>
      <c r="T28" s="100"/>
      <c r="U28" s="100"/>
      <c r="V28" s="100"/>
      <c r="W28" s="100"/>
      <c r="X28" s="100"/>
      <c r="Y28" s="122">
        <v>15</v>
      </c>
      <c r="Z28" s="122">
        <v>35</v>
      </c>
      <c r="AA28" s="122">
        <v>15</v>
      </c>
      <c r="AB28" s="122">
        <v>35</v>
      </c>
      <c r="AC28" s="102"/>
      <c r="AD28" s="102">
        <v>4</v>
      </c>
      <c r="AE28" s="123">
        <f t="shared" si="7"/>
        <v>30</v>
      </c>
      <c r="AF28" s="123">
        <f t="shared" si="8"/>
        <v>100</v>
      </c>
      <c r="AG28" s="123">
        <f t="shared" si="9"/>
        <v>4</v>
      </c>
    </row>
    <row r="29" spans="1:39" s="105" customFormat="1" ht="32.25" customHeight="1">
      <c r="A29" s="116">
        <v>6</v>
      </c>
      <c r="B29" s="117" t="s">
        <v>48</v>
      </c>
      <c r="C29" s="188" t="s">
        <v>115</v>
      </c>
      <c r="D29" s="118"/>
      <c r="E29" s="119">
        <v>1</v>
      </c>
      <c r="F29" s="118"/>
      <c r="G29" s="179">
        <v>10</v>
      </c>
      <c r="H29" s="179">
        <v>15</v>
      </c>
      <c r="I29" s="179">
        <v>20</v>
      </c>
      <c r="J29" s="179">
        <v>30</v>
      </c>
      <c r="K29" s="174"/>
      <c r="L29" s="179">
        <v>3</v>
      </c>
      <c r="M29" s="124"/>
      <c r="N29" s="124"/>
      <c r="O29" s="124"/>
      <c r="P29" s="124"/>
      <c r="Q29" s="99"/>
      <c r="R29" s="125"/>
      <c r="S29" s="100"/>
      <c r="T29" s="100"/>
      <c r="U29" s="100"/>
      <c r="V29" s="100"/>
      <c r="W29" s="100"/>
      <c r="X29" s="100"/>
      <c r="Y29" s="122"/>
      <c r="Z29" s="122"/>
      <c r="AA29" s="122"/>
      <c r="AB29" s="122"/>
      <c r="AC29" s="102"/>
      <c r="AD29" s="102"/>
      <c r="AE29" s="123">
        <f t="shared" si="7"/>
        <v>30</v>
      </c>
      <c r="AF29" s="123">
        <f t="shared" si="8"/>
        <v>75</v>
      </c>
      <c r="AG29" s="123">
        <f t="shared" si="9"/>
        <v>3</v>
      </c>
    </row>
    <row r="30" spans="1:39" s="105" customFormat="1" ht="32.25" customHeight="1">
      <c r="A30" s="116">
        <v>7</v>
      </c>
      <c r="B30" s="117" t="s">
        <v>49</v>
      </c>
      <c r="C30" s="188" t="s">
        <v>116</v>
      </c>
      <c r="D30" s="118"/>
      <c r="E30" s="119">
        <v>4</v>
      </c>
      <c r="F30" s="118"/>
      <c r="G30" s="179"/>
      <c r="H30" s="179"/>
      <c r="I30" s="179"/>
      <c r="J30" s="179"/>
      <c r="K30" s="174"/>
      <c r="L30" s="179"/>
      <c r="M30" s="124"/>
      <c r="N30" s="124"/>
      <c r="O30" s="124"/>
      <c r="P30" s="124"/>
      <c r="Q30" s="99"/>
      <c r="R30" s="124"/>
      <c r="S30" s="100"/>
      <c r="T30" s="100"/>
      <c r="U30" s="100"/>
      <c r="V30" s="100"/>
      <c r="W30" s="100"/>
      <c r="X30" s="100"/>
      <c r="Y30" s="122">
        <v>10</v>
      </c>
      <c r="Z30" s="122">
        <v>15</v>
      </c>
      <c r="AA30" s="122"/>
      <c r="AB30" s="122"/>
      <c r="AC30" s="102"/>
      <c r="AD30" s="102">
        <v>1</v>
      </c>
      <c r="AE30" s="123">
        <f t="shared" si="7"/>
        <v>10</v>
      </c>
      <c r="AF30" s="123">
        <f t="shared" si="8"/>
        <v>25</v>
      </c>
      <c r="AG30" s="123">
        <f t="shared" si="9"/>
        <v>1</v>
      </c>
    </row>
    <row r="31" spans="1:39" s="105" customFormat="1" ht="32.25" customHeight="1">
      <c r="A31" s="116">
        <v>8</v>
      </c>
      <c r="B31" s="117" t="s">
        <v>50</v>
      </c>
      <c r="C31" s="188" t="s">
        <v>117</v>
      </c>
      <c r="D31" s="118"/>
      <c r="E31" s="119">
        <v>4</v>
      </c>
      <c r="F31" s="118"/>
      <c r="G31" s="178"/>
      <c r="H31" s="178"/>
      <c r="I31" s="178"/>
      <c r="J31" s="178"/>
      <c r="K31" s="174"/>
      <c r="L31" s="178"/>
      <c r="M31" s="120"/>
      <c r="N31" s="120"/>
      <c r="O31" s="120"/>
      <c r="P31" s="120"/>
      <c r="Q31" s="99"/>
      <c r="R31" s="120"/>
      <c r="S31" s="100"/>
      <c r="T31" s="100"/>
      <c r="U31" s="100"/>
      <c r="V31" s="100"/>
      <c r="W31" s="100"/>
      <c r="X31" s="100"/>
      <c r="Y31" s="122">
        <v>10</v>
      </c>
      <c r="Z31" s="122">
        <v>15</v>
      </c>
      <c r="AA31" s="122"/>
      <c r="AB31" s="122"/>
      <c r="AC31" s="102"/>
      <c r="AD31" s="102">
        <v>1</v>
      </c>
      <c r="AE31" s="123">
        <f t="shared" si="7"/>
        <v>10</v>
      </c>
      <c r="AF31" s="123">
        <f t="shared" si="8"/>
        <v>25</v>
      </c>
      <c r="AG31" s="123">
        <f t="shared" si="9"/>
        <v>1</v>
      </c>
    </row>
    <row r="32" spans="1:39" s="105" customFormat="1" ht="32.25" customHeight="1">
      <c r="A32" s="116">
        <v>9</v>
      </c>
      <c r="B32" s="117" t="s">
        <v>51</v>
      </c>
      <c r="C32" s="188" t="s">
        <v>118</v>
      </c>
      <c r="D32" s="118"/>
      <c r="E32" s="119">
        <v>4</v>
      </c>
      <c r="F32" s="118"/>
      <c r="G32" s="178"/>
      <c r="H32" s="178"/>
      <c r="I32" s="178"/>
      <c r="J32" s="178"/>
      <c r="K32" s="174"/>
      <c r="L32" s="178"/>
      <c r="M32" s="124"/>
      <c r="N32" s="124"/>
      <c r="O32" s="124"/>
      <c r="P32" s="124"/>
      <c r="Q32" s="99"/>
      <c r="R32" s="124"/>
      <c r="S32" s="100"/>
      <c r="T32" s="100"/>
      <c r="U32" s="100"/>
      <c r="V32" s="100"/>
      <c r="W32" s="100"/>
      <c r="X32" s="100"/>
      <c r="Y32" s="122">
        <v>10</v>
      </c>
      <c r="Z32" s="122">
        <v>15</v>
      </c>
      <c r="AA32" s="122">
        <v>15</v>
      </c>
      <c r="AB32" s="122">
        <v>10</v>
      </c>
      <c r="AC32" s="102"/>
      <c r="AD32" s="102">
        <v>2</v>
      </c>
      <c r="AE32" s="123">
        <f t="shared" si="7"/>
        <v>25</v>
      </c>
      <c r="AF32" s="123">
        <f t="shared" si="8"/>
        <v>50</v>
      </c>
      <c r="AG32" s="123">
        <f t="shared" si="9"/>
        <v>2</v>
      </c>
    </row>
    <row r="33" spans="1:33" s="105" customFormat="1" ht="32.25" customHeight="1">
      <c r="A33" s="116">
        <v>10</v>
      </c>
      <c r="B33" s="117" t="s">
        <v>52</v>
      </c>
      <c r="C33" s="188" t="s">
        <v>119</v>
      </c>
      <c r="D33" s="118"/>
      <c r="E33" s="119">
        <v>4</v>
      </c>
      <c r="F33" s="118"/>
      <c r="G33" s="178"/>
      <c r="H33" s="178"/>
      <c r="I33" s="178"/>
      <c r="J33" s="178"/>
      <c r="K33" s="174"/>
      <c r="L33" s="178"/>
      <c r="M33" s="124"/>
      <c r="N33" s="124"/>
      <c r="O33" s="124"/>
      <c r="P33" s="124"/>
      <c r="Q33" s="99"/>
      <c r="R33" s="124"/>
      <c r="S33" s="100"/>
      <c r="T33" s="100"/>
      <c r="U33" s="100"/>
      <c r="V33" s="100"/>
      <c r="W33" s="100"/>
      <c r="X33" s="100"/>
      <c r="Y33" s="122">
        <v>10</v>
      </c>
      <c r="Z33" s="122">
        <v>15</v>
      </c>
      <c r="AA33" s="122">
        <v>10</v>
      </c>
      <c r="AB33" s="122">
        <v>15</v>
      </c>
      <c r="AC33" s="102"/>
      <c r="AD33" s="102">
        <v>2</v>
      </c>
      <c r="AE33" s="123">
        <f t="shared" si="7"/>
        <v>20</v>
      </c>
      <c r="AF33" s="123">
        <f t="shared" si="8"/>
        <v>50</v>
      </c>
      <c r="AG33" s="123">
        <f t="shared" si="9"/>
        <v>2</v>
      </c>
    </row>
    <row r="34" spans="1:33" s="105" customFormat="1" ht="32.25" customHeight="1">
      <c r="A34" s="116">
        <v>11</v>
      </c>
      <c r="B34" s="117" t="s">
        <v>53</v>
      </c>
      <c r="C34" s="188" t="s">
        <v>120</v>
      </c>
      <c r="D34" s="118"/>
      <c r="E34" s="119">
        <v>2</v>
      </c>
      <c r="F34" s="118"/>
      <c r="G34" s="178"/>
      <c r="H34" s="178"/>
      <c r="I34" s="178"/>
      <c r="J34" s="178"/>
      <c r="K34" s="174"/>
      <c r="L34" s="178"/>
      <c r="M34" s="124">
        <v>15</v>
      </c>
      <c r="N34" s="124">
        <v>35</v>
      </c>
      <c r="O34" s="124"/>
      <c r="P34" s="124"/>
      <c r="Q34" s="99"/>
      <c r="R34" s="124">
        <v>2</v>
      </c>
      <c r="S34" s="100"/>
      <c r="T34" s="100"/>
      <c r="U34" s="100"/>
      <c r="V34" s="100"/>
      <c r="W34" s="100"/>
      <c r="X34" s="100"/>
      <c r="Y34" s="122"/>
      <c r="Z34" s="122"/>
      <c r="AA34" s="122"/>
      <c r="AB34" s="122"/>
      <c r="AC34" s="102"/>
      <c r="AD34" s="102"/>
      <c r="AE34" s="123">
        <f t="shared" si="7"/>
        <v>15</v>
      </c>
      <c r="AF34" s="123">
        <f t="shared" si="8"/>
        <v>50</v>
      </c>
      <c r="AG34" s="123">
        <f t="shared" si="9"/>
        <v>2</v>
      </c>
    </row>
    <row r="35" spans="1:33" s="105" customFormat="1" ht="54.75" customHeight="1">
      <c r="A35" s="116">
        <v>12</v>
      </c>
      <c r="B35" s="117" t="s">
        <v>54</v>
      </c>
      <c r="C35" s="188" t="s">
        <v>121</v>
      </c>
      <c r="D35" s="118"/>
      <c r="E35" s="119">
        <v>2</v>
      </c>
      <c r="F35" s="118"/>
      <c r="G35" s="179"/>
      <c r="H35" s="179"/>
      <c r="I35" s="179"/>
      <c r="J35" s="179"/>
      <c r="K35" s="174"/>
      <c r="L35" s="179"/>
      <c r="M35" s="124">
        <v>10</v>
      </c>
      <c r="N35" s="124">
        <v>15</v>
      </c>
      <c r="O35" s="120">
        <v>15</v>
      </c>
      <c r="P35" s="120">
        <v>35</v>
      </c>
      <c r="Q35" s="99"/>
      <c r="R35" s="124">
        <v>3</v>
      </c>
      <c r="S35" s="100"/>
      <c r="T35" s="100"/>
      <c r="U35" s="100"/>
      <c r="V35" s="100"/>
      <c r="W35" s="100"/>
      <c r="X35" s="100"/>
      <c r="Y35" s="122"/>
      <c r="Z35" s="122"/>
      <c r="AA35" s="122"/>
      <c r="AB35" s="122"/>
      <c r="AC35" s="102"/>
      <c r="AD35" s="102"/>
      <c r="AE35" s="123">
        <f t="shared" si="7"/>
        <v>25</v>
      </c>
      <c r="AF35" s="123">
        <f t="shared" si="8"/>
        <v>75</v>
      </c>
      <c r="AG35" s="123">
        <f t="shared" si="9"/>
        <v>3</v>
      </c>
    </row>
    <row r="36" spans="1:33" s="105" customFormat="1" ht="48.75" customHeight="1">
      <c r="A36" s="116">
        <v>13</v>
      </c>
      <c r="B36" s="117" t="s">
        <v>55</v>
      </c>
      <c r="C36" s="188" t="s">
        <v>122</v>
      </c>
      <c r="D36" s="118"/>
      <c r="E36" s="119">
        <v>1</v>
      </c>
      <c r="F36" s="118"/>
      <c r="G36" s="178">
        <v>10</v>
      </c>
      <c r="H36" s="178">
        <v>15</v>
      </c>
      <c r="I36" s="179">
        <v>10</v>
      </c>
      <c r="J36" s="179">
        <v>15</v>
      </c>
      <c r="K36" s="174"/>
      <c r="L36" s="178">
        <v>2</v>
      </c>
      <c r="M36" s="120"/>
      <c r="N36" s="120"/>
      <c r="O36" s="120"/>
      <c r="P36" s="120"/>
      <c r="Q36" s="99"/>
      <c r="R36" s="120"/>
      <c r="S36" s="126"/>
      <c r="T36" s="126"/>
      <c r="U36" s="100"/>
      <c r="V36" s="100"/>
      <c r="W36" s="100"/>
      <c r="X36" s="126"/>
      <c r="Y36" s="122"/>
      <c r="Z36" s="122"/>
      <c r="AA36" s="122"/>
      <c r="AB36" s="122"/>
      <c r="AC36" s="102"/>
      <c r="AD36" s="102"/>
      <c r="AE36" s="123">
        <f t="shared" si="7"/>
        <v>20</v>
      </c>
      <c r="AF36" s="123">
        <f t="shared" si="8"/>
        <v>50</v>
      </c>
      <c r="AG36" s="123">
        <f t="shared" si="9"/>
        <v>2</v>
      </c>
    </row>
    <row r="37" spans="1:33" s="105" customFormat="1" ht="32.25" customHeight="1">
      <c r="A37" s="116">
        <v>14</v>
      </c>
      <c r="B37" s="117" t="s">
        <v>56</v>
      </c>
      <c r="C37" s="188" t="s">
        <v>123</v>
      </c>
      <c r="D37" s="118"/>
      <c r="E37" s="119" t="s">
        <v>42</v>
      </c>
      <c r="F37" s="118"/>
      <c r="G37" s="178"/>
      <c r="H37" s="178"/>
      <c r="I37" s="178">
        <v>15</v>
      </c>
      <c r="J37" s="178">
        <v>35</v>
      </c>
      <c r="K37" s="174"/>
      <c r="L37" s="178">
        <v>2</v>
      </c>
      <c r="M37" s="120"/>
      <c r="N37" s="120"/>
      <c r="O37" s="120">
        <v>15</v>
      </c>
      <c r="P37" s="120">
        <v>35</v>
      </c>
      <c r="Q37" s="99"/>
      <c r="R37" s="120">
        <v>2</v>
      </c>
      <c r="S37" s="100"/>
      <c r="T37" s="126"/>
      <c r="U37" s="126"/>
      <c r="V37" s="100"/>
      <c r="W37" s="100"/>
      <c r="X37" s="100"/>
      <c r="Y37" s="102"/>
      <c r="Z37" s="102"/>
      <c r="AA37" s="102"/>
      <c r="AB37" s="102"/>
      <c r="AC37" s="102"/>
      <c r="AD37" s="102"/>
      <c r="AE37" s="123">
        <f t="shared" si="7"/>
        <v>30</v>
      </c>
      <c r="AF37" s="123">
        <f t="shared" si="8"/>
        <v>100</v>
      </c>
      <c r="AG37" s="123">
        <f t="shared" si="9"/>
        <v>4</v>
      </c>
    </row>
    <row r="38" spans="1:33" s="105" customFormat="1" ht="32.25" customHeight="1">
      <c r="A38" s="116">
        <v>15</v>
      </c>
      <c r="B38" s="117" t="s">
        <v>34</v>
      </c>
      <c r="C38" s="188" t="s">
        <v>124</v>
      </c>
      <c r="D38" s="127">
        <v>1</v>
      </c>
      <c r="E38" s="119">
        <v>1</v>
      </c>
      <c r="F38" s="118">
        <v>1</v>
      </c>
      <c r="G38" s="179">
        <v>20</v>
      </c>
      <c r="H38" s="179">
        <v>30</v>
      </c>
      <c r="I38" s="179">
        <v>20</v>
      </c>
      <c r="J38" s="179">
        <v>30</v>
      </c>
      <c r="K38" s="174"/>
      <c r="L38" s="174">
        <v>4</v>
      </c>
      <c r="M38" s="120"/>
      <c r="N38" s="120"/>
      <c r="O38" s="120"/>
      <c r="P38" s="120"/>
      <c r="Q38" s="99"/>
      <c r="R38" s="99"/>
      <c r="S38" s="128"/>
      <c r="T38" s="128"/>
      <c r="U38" s="128"/>
      <c r="V38" s="128"/>
      <c r="W38" s="100"/>
      <c r="X38" s="100"/>
      <c r="Y38" s="122"/>
      <c r="Z38" s="122"/>
      <c r="AA38" s="122"/>
      <c r="AB38" s="122"/>
      <c r="AC38" s="102"/>
      <c r="AD38" s="102"/>
      <c r="AE38" s="123">
        <f t="shared" si="7"/>
        <v>40</v>
      </c>
      <c r="AF38" s="123">
        <f t="shared" si="8"/>
        <v>100</v>
      </c>
      <c r="AG38" s="123">
        <f t="shared" si="9"/>
        <v>4</v>
      </c>
    </row>
    <row r="39" spans="1:33" s="105" customFormat="1" ht="32.25" customHeight="1">
      <c r="A39" s="116">
        <v>16</v>
      </c>
      <c r="B39" s="117" t="s">
        <v>33</v>
      </c>
      <c r="C39" s="188" t="s">
        <v>125</v>
      </c>
      <c r="D39" s="127">
        <v>2</v>
      </c>
      <c r="E39" s="119">
        <v>2</v>
      </c>
      <c r="F39" s="118">
        <v>2</v>
      </c>
      <c r="G39" s="179"/>
      <c r="H39" s="179"/>
      <c r="I39" s="179"/>
      <c r="J39" s="179"/>
      <c r="K39" s="174"/>
      <c r="L39" s="174"/>
      <c r="M39" s="120">
        <v>10</v>
      </c>
      <c r="N39" s="120">
        <v>15</v>
      </c>
      <c r="O39" s="120">
        <v>20</v>
      </c>
      <c r="P39" s="120">
        <v>30</v>
      </c>
      <c r="Q39" s="99"/>
      <c r="R39" s="99">
        <v>3</v>
      </c>
      <c r="S39" s="128"/>
      <c r="T39" s="128"/>
      <c r="U39" s="128"/>
      <c r="V39" s="128"/>
      <c r="W39" s="100"/>
      <c r="X39" s="100"/>
      <c r="Y39" s="122"/>
      <c r="Z39" s="122"/>
      <c r="AA39" s="122"/>
      <c r="AB39" s="122"/>
      <c r="AC39" s="102"/>
      <c r="AD39" s="102"/>
      <c r="AE39" s="123">
        <f t="shared" si="7"/>
        <v>30</v>
      </c>
      <c r="AF39" s="123">
        <f t="shared" si="8"/>
        <v>75</v>
      </c>
      <c r="AG39" s="123">
        <f t="shared" si="9"/>
        <v>3</v>
      </c>
    </row>
    <row r="40" spans="1:33" s="105" customFormat="1" ht="32.25" customHeight="1">
      <c r="A40" s="116">
        <v>17</v>
      </c>
      <c r="B40" s="117" t="s">
        <v>32</v>
      </c>
      <c r="C40" s="188" t="s">
        <v>126</v>
      </c>
      <c r="D40" s="127">
        <v>3</v>
      </c>
      <c r="E40" s="119">
        <v>3</v>
      </c>
      <c r="F40" s="118">
        <v>3</v>
      </c>
      <c r="G40" s="179"/>
      <c r="H40" s="179"/>
      <c r="I40" s="179"/>
      <c r="J40" s="179"/>
      <c r="K40" s="174"/>
      <c r="L40" s="174"/>
      <c r="M40" s="120"/>
      <c r="N40" s="120"/>
      <c r="O40" s="120"/>
      <c r="P40" s="120"/>
      <c r="Q40" s="99"/>
      <c r="R40" s="99"/>
      <c r="S40" s="128">
        <v>10</v>
      </c>
      <c r="T40" s="128">
        <v>15</v>
      </c>
      <c r="U40" s="128">
        <v>20</v>
      </c>
      <c r="V40" s="128">
        <v>30</v>
      </c>
      <c r="W40" s="100"/>
      <c r="X40" s="100">
        <v>3</v>
      </c>
      <c r="Y40" s="129"/>
      <c r="Z40" s="122"/>
      <c r="AA40" s="129"/>
      <c r="AB40" s="129"/>
      <c r="AC40" s="102"/>
      <c r="AD40" s="102"/>
      <c r="AE40" s="123">
        <f t="shared" si="7"/>
        <v>30</v>
      </c>
      <c r="AF40" s="123">
        <f t="shared" si="8"/>
        <v>75</v>
      </c>
      <c r="AG40" s="123">
        <f t="shared" si="9"/>
        <v>3</v>
      </c>
    </row>
    <row r="41" spans="1:33" s="105" customFormat="1" ht="32.25" customHeight="1">
      <c r="A41" s="116">
        <v>18</v>
      </c>
      <c r="B41" s="117" t="s">
        <v>57</v>
      </c>
      <c r="C41" s="188" t="s">
        <v>127</v>
      </c>
      <c r="D41" s="127">
        <v>4</v>
      </c>
      <c r="E41" s="119">
        <v>4</v>
      </c>
      <c r="F41" s="118">
        <v>4</v>
      </c>
      <c r="G41" s="179"/>
      <c r="H41" s="179"/>
      <c r="I41" s="179"/>
      <c r="J41" s="179"/>
      <c r="K41" s="174"/>
      <c r="L41" s="174"/>
      <c r="M41" s="120"/>
      <c r="N41" s="120"/>
      <c r="O41" s="120"/>
      <c r="P41" s="120"/>
      <c r="Q41" s="99"/>
      <c r="R41" s="99"/>
      <c r="S41" s="128"/>
      <c r="T41" s="128"/>
      <c r="U41" s="128"/>
      <c r="V41" s="128"/>
      <c r="W41" s="100"/>
      <c r="X41" s="126"/>
      <c r="Y41" s="122">
        <v>10</v>
      </c>
      <c r="Z41" s="122">
        <v>15</v>
      </c>
      <c r="AA41" s="122">
        <v>20</v>
      </c>
      <c r="AB41" s="122">
        <v>30</v>
      </c>
      <c r="AC41" s="102"/>
      <c r="AD41" s="102">
        <v>3</v>
      </c>
      <c r="AE41" s="123">
        <f t="shared" si="7"/>
        <v>30</v>
      </c>
      <c r="AF41" s="123">
        <f t="shared" si="8"/>
        <v>75</v>
      </c>
      <c r="AG41" s="123">
        <f t="shared" si="9"/>
        <v>3</v>
      </c>
    </row>
    <row r="42" spans="1:33" s="105" customFormat="1" ht="32.25" customHeight="1">
      <c r="A42" s="116">
        <v>19</v>
      </c>
      <c r="B42" s="117" t="s">
        <v>58</v>
      </c>
      <c r="C42" s="188" t="s">
        <v>128</v>
      </c>
      <c r="D42" s="127"/>
      <c r="E42" s="119">
        <v>2</v>
      </c>
      <c r="F42" s="118"/>
      <c r="G42" s="179"/>
      <c r="H42" s="179"/>
      <c r="I42" s="179"/>
      <c r="J42" s="179"/>
      <c r="K42" s="174"/>
      <c r="L42" s="174"/>
      <c r="M42" s="120">
        <v>10</v>
      </c>
      <c r="N42" s="120">
        <v>15</v>
      </c>
      <c r="O42" s="120"/>
      <c r="P42" s="120"/>
      <c r="Q42" s="99"/>
      <c r="R42" s="99">
        <v>1</v>
      </c>
      <c r="S42" s="128"/>
      <c r="T42" s="128"/>
      <c r="U42" s="128"/>
      <c r="V42" s="128"/>
      <c r="W42" s="100"/>
      <c r="X42" s="100"/>
      <c r="Y42" s="122"/>
      <c r="Z42" s="122"/>
      <c r="AA42" s="122"/>
      <c r="AB42" s="122"/>
      <c r="AC42" s="102"/>
      <c r="AD42" s="102"/>
      <c r="AE42" s="123">
        <f t="shared" si="7"/>
        <v>10</v>
      </c>
      <c r="AF42" s="123">
        <f t="shared" si="8"/>
        <v>25</v>
      </c>
      <c r="AG42" s="123">
        <f t="shared" si="9"/>
        <v>1</v>
      </c>
    </row>
    <row r="43" spans="1:33" s="105" customFormat="1" ht="53.25" customHeight="1">
      <c r="A43" s="116">
        <v>20</v>
      </c>
      <c r="B43" s="117" t="s">
        <v>31</v>
      </c>
      <c r="C43" s="188" t="s">
        <v>129</v>
      </c>
      <c r="D43" s="127"/>
      <c r="E43" s="119">
        <v>1</v>
      </c>
      <c r="F43" s="118"/>
      <c r="G43" s="179">
        <v>15</v>
      </c>
      <c r="H43" s="179">
        <v>35</v>
      </c>
      <c r="I43" s="179"/>
      <c r="J43" s="179"/>
      <c r="K43" s="174"/>
      <c r="L43" s="174">
        <v>2</v>
      </c>
      <c r="M43" s="120"/>
      <c r="N43" s="120"/>
      <c r="O43" s="120"/>
      <c r="P43" s="120"/>
      <c r="Q43" s="99"/>
      <c r="R43" s="99"/>
      <c r="S43" s="128"/>
      <c r="T43" s="128"/>
      <c r="U43" s="128"/>
      <c r="V43" s="128"/>
      <c r="W43" s="100"/>
      <c r="X43" s="100"/>
      <c r="Y43" s="122"/>
      <c r="Z43" s="122"/>
      <c r="AA43" s="122"/>
      <c r="AB43" s="122"/>
      <c r="AC43" s="102"/>
      <c r="AD43" s="102"/>
      <c r="AE43" s="123">
        <f t="shared" si="7"/>
        <v>15</v>
      </c>
      <c r="AF43" s="123">
        <f t="shared" si="8"/>
        <v>50</v>
      </c>
      <c r="AG43" s="123">
        <f t="shared" si="9"/>
        <v>2</v>
      </c>
    </row>
    <row r="44" spans="1:33" s="105" customFormat="1" ht="32.25" customHeight="1">
      <c r="A44" s="116">
        <v>21</v>
      </c>
      <c r="B44" s="117" t="s">
        <v>59</v>
      </c>
      <c r="C44" s="188" t="s">
        <v>130</v>
      </c>
      <c r="D44" s="127"/>
      <c r="E44" s="119">
        <v>4</v>
      </c>
      <c r="F44" s="118"/>
      <c r="G44" s="179"/>
      <c r="H44" s="179"/>
      <c r="I44" s="179"/>
      <c r="J44" s="179"/>
      <c r="K44" s="174"/>
      <c r="L44" s="174"/>
      <c r="M44" s="120"/>
      <c r="N44" s="120"/>
      <c r="O44" s="120"/>
      <c r="P44" s="120"/>
      <c r="Q44" s="99"/>
      <c r="R44" s="99"/>
      <c r="S44" s="128"/>
      <c r="T44" s="128"/>
      <c r="U44" s="128"/>
      <c r="V44" s="128"/>
      <c r="W44" s="100"/>
      <c r="X44" s="100"/>
      <c r="Y44" s="122">
        <v>10</v>
      </c>
      <c r="Z44" s="122">
        <v>15</v>
      </c>
      <c r="AA44" s="130">
        <v>5</v>
      </c>
      <c r="AB44" s="130">
        <v>20</v>
      </c>
      <c r="AC44" s="102"/>
      <c r="AD44" s="102">
        <v>2</v>
      </c>
      <c r="AE44" s="123">
        <f t="shared" si="7"/>
        <v>15</v>
      </c>
      <c r="AF44" s="123">
        <f t="shared" si="8"/>
        <v>50</v>
      </c>
      <c r="AG44" s="123">
        <f t="shared" si="9"/>
        <v>2</v>
      </c>
    </row>
    <row r="45" spans="1:33" s="105" customFormat="1" ht="45.75" customHeight="1">
      <c r="A45" s="116">
        <v>22</v>
      </c>
      <c r="B45" s="117" t="s">
        <v>60</v>
      </c>
      <c r="C45" s="188" t="s">
        <v>131</v>
      </c>
      <c r="D45" s="127"/>
      <c r="E45" s="119">
        <v>4</v>
      </c>
      <c r="F45" s="118"/>
      <c r="G45" s="179"/>
      <c r="H45" s="179"/>
      <c r="I45" s="179"/>
      <c r="J45" s="179"/>
      <c r="K45" s="174"/>
      <c r="L45" s="174"/>
      <c r="M45" s="120"/>
      <c r="N45" s="120"/>
      <c r="O45" s="120"/>
      <c r="P45" s="120"/>
      <c r="Q45" s="99"/>
      <c r="R45" s="99"/>
      <c r="S45" s="128"/>
      <c r="T45" s="128"/>
      <c r="U45" s="128"/>
      <c r="V45" s="128"/>
      <c r="W45" s="100"/>
      <c r="X45" s="100"/>
      <c r="Y45" s="122">
        <v>10</v>
      </c>
      <c r="Z45" s="122">
        <v>15</v>
      </c>
      <c r="AA45" s="122"/>
      <c r="AB45" s="122"/>
      <c r="AC45" s="102"/>
      <c r="AD45" s="102">
        <v>1</v>
      </c>
      <c r="AE45" s="123">
        <f t="shared" si="7"/>
        <v>10</v>
      </c>
      <c r="AF45" s="123">
        <f t="shared" si="8"/>
        <v>25</v>
      </c>
      <c r="AG45" s="123">
        <f t="shared" si="9"/>
        <v>1</v>
      </c>
    </row>
    <row r="46" spans="1:33" s="105" customFormat="1" ht="38.25" customHeight="1">
      <c r="A46" s="116">
        <v>23</v>
      </c>
      <c r="B46" s="117" t="s">
        <v>61</v>
      </c>
      <c r="C46" s="188" t="s">
        <v>132</v>
      </c>
      <c r="D46" s="127">
        <v>2</v>
      </c>
      <c r="E46" s="119">
        <v>2</v>
      </c>
      <c r="F46" s="118">
        <v>2</v>
      </c>
      <c r="G46" s="179"/>
      <c r="H46" s="179"/>
      <c r="I46" s="179"/>
      <c r="J46" s="179"/>
      <c r="K46" s="174"/>
      <c r="L46" s="174"/>
      <c r="M46" s="120">
        <v>10</v>
      </c>
      <c r="N46" s="120">
        <v>15</v>
      </c>
      <c r="O46" s="120">
        <v>20</v>
      </c>
      <c r="P46" s="120">
        <v>30</v>
      </c>
      <c r="Q46" s="99"/>
      <c r="R46" s="99">
        <v>3</v>
      </c>
      <c r="S46" s="128"/>
      <c r="T46" s="128"/>
      <c r="U46" s="128"/>
      <c r="V46" s="128"/>
      <c r="W46" s="100"/>
      <c r="X46" s="100"/>
      <c r="Y46" s="122"/>
      <c r="Z46" s="122"/>
      <c r="AA46" s="122"/>
      <c r="AB46" s="122"/>
      <c r="AC46" s="102"/>
      <c r="AD46" s="102"/>
      <c r="AE46" s="123">
        <f t="shared" si="7"/>
        <v>30</v>
      </c>
      <c r="AF46" s="123">
        <f t="shared" si="8"/>
        <v>75</v>
      </c>
      <c r="AG46" s="123">
        <f t="shared" si="9"/>
        <v>3</v>
      </c>
    </row>
    <row r="47" spans="1:33" s="105" customFormat="1" ht="57.75" customHeight="1">
      <c r="A47" s="116">
        <v>24</v>
      </c>
      <c r="B47" s="117" t="s">
        <v>62</v>
      </c>
      <c r="C47" s="188" t="s">
        <v>133</v>
      </c>
      <c r="D47" s="127"/>
      <c r="E47" s="119">
        <v>1</v>
      </c>
      <c r="F47" s="118"/>
      <c r="G47" s="179">
        <v>20</v>
      </c>
      <c r="H47" s="179">
        <v>30</v>
      </c>
      <c r="I47" s="179"/>
      <c r="J47" s="179"/>
      <c r="K47" s="174"/>
      <c r="L47" s="174">
        <v>2</v>
      </c>
      <c r="M47" s="120"/>
      <c r="N47" s="120"/>
      <c r="O47" s="120"/>
      <c r="P47" s="120"/>
      <c r="Q47" s="99"/>
      <c r="R47" s="99"/>
      <c r="S47" s="128"/>
      <c r="T47" s="128"/>
      <c r="U47" s="128"/>
      <c r="V47" s="128"/>
      <c r="W47" s="100"/>
      <c r="X47" s="100"/>
      <c r="Y47" s="122"/>
      <c r="Z47" s="122"/>
      <c r="AA47" s="122"/>
      <c r="AB47" s="122"/>
      <c r="AC47" s="102"/>
      <c r="AD47" s="102"/>
      <c r="AE47" s="123">
        <f t="shared" si="7"/>
        <v>20</v>
      </c>
      <c r="AF47" s="123">
        <f t="shared" si="8"/>
        <v>50</v>
      </c>
      <c r="AG47" s="123">
        <f t="shared" si="9"/>
        <v>2</v>
      </c>
    </row>
    <row r="48" spans="1:33" s="105" customFormat="1" ht="51.75" customHeight="1">
      <c r="A48" s="116">
        <v>25</v>
      </c>
      <c r="B48" s="131" t="s">
        <v>83</v>
      </c>
      <c r="C48" s="188" t="s">
        <v>134</v>
      </c>
      <c r="D48" s="127">
        <v>3</v>
      </c>
      <c r="E48" s="119">
        <v>3</v>
      </c>
      <c r="F48" s="132">
        <v>3</v>
      </c>
      <c r="G48" s="179"/>
      <c r="H48" s="179"/>
      <c r="I48" s="179"/>
      <c r="J48" s="179"/>
      <c r="K48" s="174"/>
      <c r="L48" s="180"/>
      <c r="M48" s="120"/>
      <c r="N48" s="120"/>
      <c r="O48" s="120"/>
      <c r="P48" s="120"/>
      <c r="Q48" s="99"/>
      <c r="R48" s="133"/>
      <c r="S48" s="128">
        <v>10</v>
      </c>
      <c r="T48" s="128">
        <v>15</v>
      </c>
      <c r="U48" s="128">
        <v>15</v>
      </c>
      <c r="V48" s="128">
        <v>35</v>
      </c>
      <c r="W48" s="100"/>
      <c r="X48" s="134">
        <v>3</v>
      </c>
      <c r="Y48" s="122"/>
      <c r="Z48" s="122"/>
      <c r="AA48" s="122"/>
      <c r="AB48" s="122"/>
      <c r="AC48" s="102"/>
      <c r="AD48" s="135"/>
      <c r="AE48" s="123">
        <f t="shared" si="7"/>
        <v>25</v>
      </c>
      <c r="AF48" s="123">
        <f t="shared" si="8"/>
        <v>75</v>
      </c>
      <c r="AG48" s="123">
        <f t="shared" si="9"/>
        <v>3</v>
      </c>
    </row>
    <row r="49" spans="1:39" s="105" customFormat="1" ht="32.25" customHeight="1">
      <c r="A49" s="116">
        <v>26</v>
      </c>
      <c r="B49" s="117" t="s">
        <v>63</v>
      </c>
      <c r="C49" s="188" t="s">
        <v>135</v>
      </c>
      <c r="D49" s="118">
        <v>1</v>
      </c>
      <c r="E49" s="118">
        <v>1</v>
      </c>
      <c r="F49" s="118">
        <v>1</v>
      </c>
      <c r="G49" s="174">
        <v>10</v>
      </c>
      <c r="H49" s="174">
        <v>15</v>
      </c>
      <c r="I49" s="174">
        <v>25</v>
      </c>
      <c r="J49" s="174">
        <v>25</v>
      </c>
      <c r="K49" s="174"/>
      <c r="L49" s="174">
        <v>3</v>
      </c>
      <c r="M49" s="99"/>
      <c r="N49" s="99"/>
      <c r="O49" s="99"/>
      <c r="P49" s="99"/>
      <c r="Q49" s="99"/>
      <c r="R49" s="99"/>
      <c r="S49" s="100"/>
      <c r="T49" s="100"/>
      <c r="U49" s="100"/>
      <c r="V49" s="100"/>
      <c r="W49" s="100"/>
      <c r="X49" s="100"/>
      <c r="Y49" s="102"/>
      <c r="Z49" s="102"/>
      <c r="AA49" s="102"/>
      <c r="AB49" s="102"/>
      <c r="AC49" s="102"/>
      <c r="AD49" s="102"/>
      <c r="AE49" s="123">
        <f t="shared" si="7"/>
        <v>35</v>
      </c>
      <c r="AF49" s="123">
        <f t="shared" si="8"/>
        <v>75</v>
      </c>
      <c r="AG49" s="123">
        <f t="shared" si="9"/>
        <v>3</v>
      </c>
    </row>
    <row r="50" spans="1:39" s="115" customFormat="1" ht="32.25" customHeight="1">
      <c r="A50" s="244" t="s">
        <v>23</v>
      </c>
      <c r="B50" s="245"/>
      <c r="C50" s="113"/>
      <c r="D50" s="113"/>
      <c r="E50" s="113"/>
      <c r="F50" s="113"/>
      <c r="G50" s="113">
        <f t="shared" ref="G50:AG50" si="10">SUM(G24:G49)</f>
        <v>105</v>
      </c>
      <c r="H50" s="113">
        <f t="shared" si="10"/>
        <v>170</v>
      </c>
      <c r="I50" s="113">
        <f t="shared" si="10"/>
        <v>110</v>
      </c>
      <c r="J50" s="113">
        <f t="shared" si="10"/>
        <v>165</v>
      </c>
      <c r="K50" s="113">
        <f t="shared" si="10"/>
        <v>0</v>
      </c>
      <c r="L50" s="113">
        <f t="shared" si="10"/>
        <v>22</v>
      </c>
      <c r="M50" s="113">
        <f t="shared" si="10"/>
        <v>65</v>
      </c>
      <c r="N50" s="113">
        <f t="shared" si="10"/>
        <v>110</v>
      </c>
      <c r="O50" s="113">
        <f t="shared" si="10"/>
        <v>105</v>
      </c>
      <c r="P50" s="113">
        <f t="shared" si="10"/>
        <v>195</v>
      </c>
      <c r="Q50" s="113">
        <f t="shared" si="10"/>
        <v>0</v>
      </c>
      <c r="R50" s="113">
        <f t="shared" si="10"/>
        <v>19</v>
      </c>
      <c r="S50" s="113">
        <f t="shared" si="10"/>
        <v>20</v>
      </c>
      <c r="T50" s="113">
        <f t="shared" si="10"/>
        <v>30</v>
      </c>
      <c r="U50" s="113">
        <f t="shared" si="10"/>
        <v>35</v>
      </c>
      <c r="V50" s="113">
        <f t="shared" si="10"/>
        <v>65</v>
      </c>
      <c r="W50" s="113">
        <f t="shared" si="10"/>
        <v>0</v>
      </c>
      <c r="X50" s="113">
        <f t="shared" si="10"/>
        <v>6</v>
      </c>
      <c r="Y50" s="113">
        <f t="shared" si="10"/>
        <v>115</v>
      </c>
      <c r="Z50" s="113">
        <f t="shared" si="10"/>
        <v>210</v>
      </c>
      <c r="AA50" s="113">
        <f t="shared" si="10"/>
        <v>95</v>
      </c>
      <c r="AB50" s="113">
        <f t="shared" si="10"/>
        <v>180</v>
      </c>
      <c r="AC50" s="113">
        <f t="shared" si="10"/>
        <v>0</v>
      </c>
      <c r="AD50" s="113">
        <f t="shared" si="10"/>
        <v>24</v>
      </c>
      <c r="AE50" s="136">
        <f t="shared" si="10"/>
        <v>650</v>
      </c>
      <c r="AF50" s="136">
        <f t="shared" si="10"/>
        <v>1775</v>
      </c>
      <c r="AG50" s="136">
        <f t="shared" si="10"/>
        <v>71</v>
      </c>
      <c r="AH50" s="105"/>
      <c r="AI50" s="105"/>
      <c r="AK50" s="105"/>
      <c r="AL50" s="105"/>
      <c r="AM50" s="105"/>
    </row>
    <row r="51" spans="1:39" s="105" customFormat="1" ht="32.25" customHeight="1">
      <c r="A51" s="246" t="s">
        <v>25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</row>
    <row r="52" spans="1:39" s="137" customFormat="1" ht="35.25" customHeight="1">
      <c r="A52" s="246" t="s">
        <v>86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8"/>
      <c r="AK52" s="105"/>
      <c r="AL52" s="105"/>
      <c r="AM52" s="105"/>
    </row>
    <row r="53" spans="1:39" s="137" customFormat="1" ht="35.25" customHeight="1">
      <c r="A53" s="138">
        <v>1</v>
      </c>
      <c r="B53" s="117" t="s">
        <v>64</v>
      </c>
      <c r="C53" s="92" t="s">
        <v>136</v>
      </c>
      <c r="D53" s="139"/>
      <c r="E53" s="139">
        <v>3</v>
      </c>
      <c r="F53" s="139"/>
      <c r="G53" s="181"/>
      <c r="H53" s="174"/>
      <c r="I53" s="174"/>
      <c r="J53" s="174"/>
      <c r="K53" s="174"/>
      <c r="L53" s="174"/>
      <c r="M53" s="99"/>
      <c r="N53" s="99"/>
      <c r="O53" s="99"/>
      <c r="P53" s="99"/>
      <c r="Q53" s="99"/>
      <c r="R53" s="99"/>
      <c r="S53" s="128">
        <v>20</v>
      </c>
      <c r="T53" s="128">
        <v>30</v>
      </c>
      <c r="U53" s="128">
        <v>10</v>
      </c>
      <c r="V53" s="128">
        <v>15</v>
      </c>
      <c r="W53" s="100"/>
      <c r="X53" s="128">
        <v>3</v>
      </c>
      <c r="Y53" s="122"/>
      <c r="Z53" s="122"/>
      <c r="AA53" s="122"/>
      <c r="AB53" s="122"/>
      <c r="AC53" s="102"/>
      <c r="AD53" s="102"/>
      <c r="AE53" s="123">
        <f>SUM(G53,I53,K53,M53,O53,Q53,S53,U53,W53,Y53,AA53,AC53)</f>
        <v>30</v>
      </c>
      <c r="AF53" s="123">
        <f>SUM(G53:K53,M53:Q53,S53:W53,Y53:AC53,)</f>
        <v>75</v>
      </c>
      <c r="AG53" s="123">
        <f>SUM(L53,R53,X53,AD53,)</f>
        <v>3</v>
      </c>
      <c r="AK53" s="105"/>
      <c r="AL53" s="105"/>
      <c r="AM53" s="105"/>
    </row>
    <row r="54" spans="1:39" s="137" customFormat="1" ht="53.25" customHeight="1">
      <c r="A54" s="138">
        <v>2</v>
      </c>
      <c r="B54" s="117" t="s">
        <v>65</v>
      </c>
      <c r="C54" s="92" t="s">
        <v>137</v>
      </c>
      <c r="D54" s="139"/>
      <c r="E54" s="139">
        <v>3</v>
      </c>
      <c r="F54" s="139"/>
      <c r="G54" s="181"/>
      <c r="H54" s="174"/>
      <c r="I54" s="174"/>
      <c r="J54" s="174"/>
      <c r="K54" s="174"/>
      <c r="L54" s="174"/>
      <c r="M54" s="99"/>
      <c r="N54" s="99"/>
      <c r="O54" s="99"/>
      <c r="P54" s="99"/>
      <c r="Q54" s="99"/>
      <c r="R54" s="99"/>
      <c r="S54" s="128">
        <v>10</v>
      </c>
      <c r="T54" s="128">
        <v>15</v>
      </c>
      <c r="U54" s="128">
        <v>10</v>
      </c>
      <c r="V54" s="128">
        <v>15</v>
      </c>
      <c r="W54" s="100"/>
      <c r="X54" s="128">
        <v>2</v>
      </c>
      <c r="Y54" s="122"/>
      <c r="Z54" s="122"/>
      <c r="AA54" s="122"/>
      <c r="AB54" s="122"/>
      <c r="AC54" s="102"/>
      <c r="AD54" s="102"/>
      <c r="AE54" s="123">
        <f t="shared" ref="AE54:AE60" si="11">SUM(G54,I54,K54,M54,O54,Q54,S54,U54,W54,Y54,AA54,AC54)</f>
        <v>20</v>
      </c>
      <c r="AF54" s="123">
        <f t="shared" ref="AF54:AF60" si="12">SUM(G54:K54,M54:Q54,S54:W54,Y54:AC54,)</f>
        <v>50</v>
      </c>
      <c r="AG54" s="123">
        <f t="shared" ref="AG54:AG60" si="13">SUM(L54,R54,X54,AD54,)</f>
        <v>2</v>
      </c>
      <c r="AK54" s="105"/>
      <c r="AL54" s="105"/>
      <c r="AM54" s="105"/>
    </row>
    <row r="55" spans="1:39" s="137" customFormat="1" ht="35.25" customHeight="1">
      <c r="A55" s="138">
        <v>3</v>
      </c>
      <c r="B55" s="117" t="s">
        <v>66</v>
      </c>
      <c r="C55" s="92" t="s">
        <v>138</v>
      </c>
      <c r="D55" s="118"/>
      <c r="E55" s="118">
        <v>3</v>
      </c>
      <c r="F55" s="118"/>
      <c r="G55" s="182"/>
      <c r="H55" s="174"/>
      <c r="I55" s="174"/>
      <c r="J55" s="174"/>
      <c r="K55" s="174"/>
      <c r="L55" s="174"/>
      <c r="M55" s="99"/>
      <c r="N55" s="99"/>
      <c r="O55" s="99"/>
      <c r="P55" s="99"/>
      <c r="Q55" s="99"/>
      <c r="R55" s="99"/>
      <c r="S55" s="128">
        <v>10</v>
      </c>
      <c r="T55" s="128">
        <v>15</v>
      </c>
      <c r="U55" s="128">
        <v>20</v>
      </c>
      <c r="V55" s="128">
        <v>30</v>
      </c>
      <c r="W55" s="100"/>
      <c r="X55" s="128">
        <v>3</v>
      </c>
      <c r="Y55" s="122"/>
      <c r="Z55" s="122"/>
      <c r="AA55" s="122"/>
      <c r="AB55" s="122"/>
      <c r="AC55" s="102"/>
      <c r="AD55" s="102"/>
      <c r="AE55" s="123">
        <f t="shared" si="11"/>
        <v>30</v>
      </c>
      <c r="AF55" s="123">
        <f t="shared" si="12"/>
        <v>75</v>
      </c>
      <c r="AG55" s="123">
        <f t="shared" si="13"/>
        <v>3</v>
      </c>
      <c r="AK55" s="105"/>
      <c r="AL55" s="105"/>
      <c r="AM55" s="105"/>
    </row>
    <row r="56" spans="1:39" s="137" customFormat="1" ht="35.25" customHeight="1">
      <c r="A56" s="138">
        <v>4</v>
      </c>
      <c r="B56" s="117" t="s">
        <v>67</v>
      </c>
      <c r="C56" s="92" t="s">
        <v>139</v>
      </c>
      <c r="D56" s="118"/>
      <c r="E56" s="118" t="s">
        <v>36</v>
      </c>
      <c r="F56" s="118"/>
      <c r="G56" s="182"/>
      <c r="H56" s="174"/>
      <c r="I56" s="174"/>
      <c r="J56" s="174"/>
      <c r="K56" s="174"/>
      <c r="L56" s="174"/>
      <c r="M56" s="99"/>
      <c r="N56" s="99"/>
      <c r="O56" s="99"/>
      <c r="P56" s="99"/>
      <c r="Q56" s="99"/>
      <c r="R56" s="99"/>
      <c r="S56" s="128">
        <v>10</v>
      </c>
      <c r="T56" s="128">
        <v>15</v>
      </c>
      <c r="U56" s="128">
        <v>20</v>
      </c>
      <c r="V56" s="128">
        <v>30</v>
      </c>
      <c r="W56" s="100"/>
      <c r="X56" s="128">
        <v>3</v>
      </c>
      <c r="Y56" s="122"/>
      <c r="Z56" s="122"/>
      <c r="AA56" s="122">
        <v>20</v>
      </c>
      <c r="AB56" s="122">
        <v>30</v>
      </c>
      <c r="AC56" s="102"/>
      <c r="AD56" s="102">
        <v>2</v>
      </c>
      <c r="AE56" s="123">
        <f t="shared" si="11"/>
        <v>50</v>
      </c>
      <c r="AF56" s="123">
        <f t="shared" si="12"/>
        <v>125</v>
      </c>
      <c r="AG56" s="123">
        <f t="shared" si="13"/>
        <v>5</v>
      </c>
      <c r="AK56" s="105"/>
      <c r="AL56" s="105"/>
      <c r="AM56" s="105"/>
    </row>
    <row r="57" spans="1:39" s="137" customFormat="1" ht="45.75" customHeight="1">
      <c r="A57" s="138">
        <v>5</v>
      </c>
      <c r="B57" s="117" t="s">
        <v>68</v>
      </c>
      <c r="C57" s="92" t="s">
        <v>140</v>
      </c>
      <c r="D57" s="118"/>
      <c r="E57" s="118">
        <v>3</v>
      </c>
      <c r="F57" s="118"/>
      <c r="G57" s="182"/>
      <c r="H57" s="174"/>
      <c r="I57" s="174"/>
      <c r="J57" s="174"/>
      <c r="K57" s="174"/>
      <c r="L57" s="174"/>
      <c r="M57" s="99"/>
      <c r="N57" s="99"/>
      <c r="O57" s="99"/>
      <c r="P57" s="99"/>
      <c r="Q57" s="99"/>
      <c r="R57" s="99"/>
      <c r="S57" s="128">
        <v>15</v>
      </c>
      <c r="T57" s="128">
        <v>35</v>
      </c>
      <c r="U57" s="128"/>
      <c r="V57" s="128"/>
      <c r="W57" s="100"/>
      <c r="X57" s="128">
        <v>2</v>
      </c>
      <c r="Y57" s="122"/>
      <c r="Z57" s="122"/>
      <c r="AA57" s="122"/>
      <c r="AB57" s="122"/>
      <c r="AC57" s="102"/>
      <c r="AD57" s="102"/>
      <c r="AE57" s="123">
        <f t="shared" si="11"/>
        <v>15</v>
      </c>
      <c r="AF57" s="123">
        <f t="shared" si="12"/>
        <v>50</v>
      </c>
      <c r="AG57" s="123">
        <f t="shared" si="13"/>
        <v>2</v>
      </c>
      <c r="AK57" s="105"/>
      <c r="AL57" s="105"/>
      <c r="AM57" s="105"/>
    </row>
    <row r="58" spans="1:39" s="137" customFormat="1" ht="45.75" customHeight="1">
      <c r="A58" s="138">
        <v>6</v>
      </c>
      <c r="B58" s="117" t="s">
        <v>69</v>
      </c>
      <c r="C58" s="92" t="s">
        <v>141</v>
      </c>
      <c r="D58" s="118"/>
      <c r="E58" s="118">
        <v>4</v>
      </c>
      <c r="F58" s="118"/>
      <c r="G58" s="182"/>
      <c r="H58" s="174"/>
      <c r="I58" s="174"/>
      <c r="J58" s="174"/>
      <c r="K58" s="174"/>
      <c r="L58" s="174"/>
      <c r="M58" s="99"/>
      <c r="N58" s="99"/>
      <c r="O58" s="99"/>
      <c r="P58" s="99"/>
      <c r="Q58" s="99"/>
      <c r="R58" s="99"/>
      <c r="S58" s="128"/>
      <c r="T58" s="128"/>
      <c r="U58" s="128"/>
      <c r="V58" s="128"/>
      <c r="W58" s="100"/>
      <c r="X58" s="128"/>
      <c r="Y58" s="122"/>
      <c r="Z58" s="122"/>
      <c r="AA58" s="122">
        <v>20</v>
      </c>
      <c r="AB58" s="122">
        <v>30</v>
      </c>
      <c r="AC58" s="102"/>
      <c r="AD58" s="140">
        <v>2</v>
      </c>
      <c r="AE58" s="123">
        <f t="shared" si="11"/>
        <v>20</v>
      </c>
      <c r="AF58" s="123">
        <f t="shared" si="12"/>
        <v>50</v>
      </c>
      <c r="AG58" s="123">
        <f t="shared" si="13"/>
        <v>2</v>
      </c>
      <c r="AK58" s="105"/>
      <c r="AL58" s="105"/>
      <c r="AM58" s="105"/>
    </row>
    <row r="59" spans="1:39" s="137" customFormat="1" ht="35.25" customHeight="1">
      <c r="A59" s="138">
        <v>7</v>
      </c>
      <c r="B59" s="117" t="s">
        <v>70</v>
      </c>
      <c r="C59" s="92" t="s">
        <v>142</v>
      </c>
      <c r="D59" s="118"/>
      <c r="E59" s="118">
        <v>3</v>
      </c>
      <c r="F59" s="118"/>
      <c r="G59" s="182"/>
      <c r="H59" s="174"/>
      <c r="I59" s="174"/>
      <c r="J59" s="174"/>
      <c r="K59" s="174"/>
      <c r="L59" s="174"/>
      <c r="M59" s="99"/>
      <c r="N59" s="99"/>
      <c r="O59" s="99"/>
      <c r="P59" s="99"/>
      <c r="Q59" s="99"/>
      <c r="R59" s="99"/>
      <c r="S59" s="128">
        <v>15</v>
      </c>
      <c r="T59" s="128">
        <v>35</v>
      </c>
      <c r="U59" s="128"/>
      <c r="V59" s="128"/>
      <c r="W59" s="100"/>
      <c r="X59" s="128">
        <v>2</v>
      </c>
      <c r="Y59" s="122"/>
      <c r="Z59" s="122"/>
      <c r="AA59" s="122"/>
      <c r="AB59" s="122"/>
      <c r="AC59" s="102"/>
      <c r="AD59" s="102"/>
      <c r="AE59" s="123">
        <f t="shared" si="11"/>
        <v>15</v>
      </c>
      <c r="AF59" s="123">
        <f t="shared" si="12"/>
        <v>50</v>
      </c>
      <c r="AG59" s="123">
        <f t="shared" si="13"/>
        <v>2</v>
      </c>
      <c r="AK59" s="105"/>
      <c r="AL59" s="105"/>
      <c r="AM59" s="105"/>
    </row>
    <row r="60" spans="1:39" s="137" customFormat="1" ht="60.75" customHeight="1">
      <c r="A60" s="138">
        <v>8</v>
      </c>
      <c r="B60" s="117" t="s">
        <v>78</v>
      </c>
      <c r="C60" s="92" t="s">
        <v>143</v>
      </c>
      <c r="D60" s="118"/>
      <c r="E60" s="118" t="s">
        <v>84</v>
      </c>
      <c r="F60" s="118"/>
      <c r="G60" s="182"/>
      <c r="H60" s="174"/>
      <c r="I60" s="174">
        <v>25</v>
      </c>
      <c r="J60" s="174">
        <v>25</v>
      </c>
      <c r="K60" s="174"/>
      <c r="L60" s="174">
        <v>2</v>
      </c>
      <c r="M60" s="141"/>
      <c r="N60" s="141"/>
      <c r="O60" s="99">
        <v>25</v>
      </c>
      <c r="P60" s="99">
        <v>25</v>
      </c>
      <c r="Q60" s="99"/>
      <c r="R60" s="141">
        <v>2</v>
      </c>
      <c r="S60" s="100"/>
      <c r="T60" s="100"/>
      <c r="U60" s="100">
        <v>25</v>
      </c>
      <c r="V60" s="100">
        <v>25</v>
      </c>
      <c r="W60" s="100"/>
      <c r="X60" s="100">
        <v>2</v>
      </c>
      <c r="Y60" s="102"/>
      <c r="Z60" s="102"/>
      <c r="AA60" s="102">
        <v>25</v>
      </c>
      <c r="AB60" s="102">
        <v>25</v>
      </c>
      <c r="AC60" s="102"/>
      <c r="AD60" s="102">
        <v>2</v>
      </c>
      <c r="AE60" s="123">
        <f t="shared" si="11"/>
        <v>100</v>
      </c>
      <c r="AF60" s="123">
        <f t="shared" si="12"/>
        <v>200</v>
      </c>
      <c r="AG60" s="123">
        <f t="shared" si="13"/>
        <v>8</v>
      </c>
      <c r="AK60" s="105"/>
      <c r="AL60" s="105"/>
      <c r="AM60" s="105"/>
    </row>
    <row r="61" spans="1:39" s="137" customFormat="1" ht="35.25" customHeight="1">
      <c r="A61" s="244"/>
      <c r="B61" s="245"/>
      <c r="C61" s="113"/>
      <c r="D61" s="113"/>
      <c r="E61" s="113"/>
      <c r="F61" s="113"/>
      <c r="G61" s="113">
        <f t="shared" ref="G61:AG61" si="14">SUM(G53:G60)</f>
        <v>0</v>
      </c>
      <c r="H61" s="113">
        <f t="shared" si="14"/>
        <v>0</v>
      </c>
      <c r="I61" s="113">
        <f t="shared" si="14"/>
        <v>25</v>
      </c>
      <c r="J61" s="113">
        <f t="shared" si="14"/>
        <v>25</v>
      </c>
      <c r="K61" s="113">
        <f t="shared" si="14"/>
        <v>0</v>
      </c>
      <c r="L61" s="113">
        <f t="shared" si="14"/>
        <v>2</v>
      </c>
      <c r="M61" s="113">
        <f t="shared" si="14"/>
        <v>0</v>
      </c>
      <c r="N61" s="113">
        <f t="shared" si="14"/>
        <v>0</v>
      </c>
      <c r="O61" s="113">
        <f t="shared" si="14"/>
        <v>25</v>
      </c>
      <c r="P61" s="113">
        <f t="shared" si="14"/>
        <v>25</v>
      </c>
      <c r="Q61" s="113">
        <f t="shared" si="14"/>
        <v>0</v>
      </c>
      <c r="R61" s="113">
        <f t="shared" si="14"/>
        <v>2</v>
      </c>
      <c r="S61" s="113">
        <f t="shared" si="14"/>
        <v>80</v>
      </c>
      <c r="T61" s="113">
        <f t="shared" si="14"/>
        <v>145</v>
      </c>
      <c r="U61" s="113">
        <f t="shared" si="14"/>
        <v>85</v>
      </c>
      <c r="V61" s="113">
        <f t="shared" si="14"/>
        <v>115</v>
      </c>
      <c r="W61" s="113">
        <f t="shared" si="14"/>
        <v>0</v>
      </c>
      <c r="X61" s="113">
        <f t="shared" si="14"/>
        <v>17</v>
      </c>
      <c r="Y61" s="113">
        <f t="shared" si="14"/>
        <v>0</v>
      </c>
      <c r="Z61" s="113">
        <f t="shared" si="14"/>
        <v>0</v>
      </c>
      <c r="AA61" s="113">
        <f t="shared" si="14"/>
        <v>65</v>
      </c>
      <c r="AB61" s="113">
        <f t="shared" si="14"/>
        <v>85</v>
      </c>
      <c r="AC61" s="113">
        <f t="shared" si="14"/>
        <v>0</v>
      </c>
      <c r="AD61" s="113">
        <f t="shared" si="14"/>
        <v>6</v>
      </c>
      <c r="AE61" s="136">
        <f t="shared" si="14"/>
        <v>280</v>
      </c>
      <c r="AF61" s="136">
        <f t="shared" si="14"/>
        <v>675</v>
      </c>
      <c r="AG61" s="136">
        <f t="shared" si="14"/>
        <v>27</v>
      </c>
      <c r="AK61" s="105"/>
      <c r="AL61" s="105"/>
      <c r="AM61" s="105"/>
    </row>
    <row r="62" spans="1:39" s="137" customFormat="1" ht="35.25" customHeight="1">
      <c r="A62" s="246" t="s">
        <v>87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8"/>
      <c r="AK62" s="105"/>
      <c r="AL62" s="105"/>
      <c r="AM62" s="105"/>
    </row>
    <row r="63" spans="1:39" s="137" customFormat="1" ht="35.25" customHeight="1">
      <c r="A63" s="138">
        <v>1</v>
      </c>
      <c r="B63" s="142" t="s">
        <v>71</v>
      </c>
      <c r="C63" s="92" t="s">
        <v>144</v>
      </c>
      <c r="D63" s="143"/>
      <c r="E63" s="139">
        <v>3</v>
      </c>
      <c r="F63" s="143"/>
      <c r="G63" s="181"/>
      <c r="H63" s="174"/>
      <c r="I63" s="174"/>
      <c r="J63" s="174"/>
      <c r="K63" s="174"/>
      <c r="L63" s="174"/>
      <c r="M63" s="99"/>
      <c r="N63" s="99"/>
      <c r="O63" s="99"/>
      <c r="P63" s="99"/>
      <c r="Q63" s="99"/>
      <c r="R63" s="99"/>
      <c r="S63" s="128">
        <v>20</v>
      </c>
      <c r="T63" s="128">
        <v>30</v>
      </c>
      <c r="U63" s="128">
        <v>10</v>
      </c>
      <c r="V63" s="128">
        <v>15</v>
      </c>
      <c r="W63" s="100"/>
      <c r="X63" s="128">
        <v>3</v>
      </c>
      <c r="Y63" s="122"/>
      <c r="Z63" s="122"/>
      <c r="AA63" s="122"/>
      <c r="AB63" s="122"/>
      <c r="AC63" s="102"/>
      <c r="AD63" s="102"/>
      <c r="AE63" s="123">
        <f>SUM(G63,I63,K63,M63,O63,Q63,S63,U63,W63,Y63,AA63,AC63)</f>
        <v>30</v>
      </c>
      <c r="AF63" s="123">
        <f>SUM(G63:K63,M63:Q63,S63:W63,Y63:AC63,)</f>
        <v>75</v>
      </c>
      <c r="AG63" s="123">
        <f>SUM(L63,R63,X63,AD63,)</f>
        <v>3</v>
      </c>
      <c r="AK63" s="105"/>
      <c r="AL63" s="105"/>
      <c r="AM63" s="105"/>
    </row>
    <row r="64" spans="1:39" s="137" customFormat="1" ht="57.75" customHeight="1">
      <c r="A64" s="138">
        <v>2</v>
      </c>
      <c r="B64" s="142" t="s">
        <v>72</v>
      </c>
      <c r="C64" s="92" t="s">
        <v>145</v>
      </c>
      <c r="D64" s="139"/>
      <c r="E64" s="139">
        <v>3</v>
      </c>
      <c r="F64" s="139"/>
      <c r="G64" s="181"/>
      <c r="H64" s="174"/>
      <c r="I64" s="174"/>
      <c r="J64" s="174"/>
      <c r="K64" s="174"/>
      <c r="L64" s="174"/>
      <c r="M64" s="99"/>
      <c r="N64" s="99"/>
      <c r="O64" s="99"/>
      <c r="P64" s="99"/>
      <c r="Q64" s="99"/>
      <c r="R64" s="99"/>
      <c r="S64" s="128">
        <v>10</v>
      </c>
      <c r="T64" s="128">
        <v>15</v>
      </c>
      <c r="U64" s="128">
        <v>10</v>
      </c>
      <c r="V64" s="128">
        <v>15</v>
      </c>
      <c r="W64" s="100"/>
      <c r="X64" s="128">
        <v>2</v>
      </c>
      <c r="Y64" s="122"/>
      <c r="Z64" s="122"/>
      <c r="AA64" s="122"/>
      <c r="AB64" s="122"/>
      <c r="AC64" s="102"/>
      <c r="AD64" s="102"/>
      <c r="AE64" s="123">
        <f t="shared" ref="AE64:AE70" si="15">SUM(G64,I64,K64,M64,O64,Q64,S64,U64,W64,Y64,AA64,AC64)</f>
        <v>20</v>
      </c>
      <c r="AF64" s="123">
        <f t="shared" ref="AF64:AF70" si="16">SUM(G64:K64,M64:Q64,S64:W64,Y64:AC64,)</f>
        <v>50</v>
      </c>
      <c r="AG64" s="123">
        <f t="shared" ref="AG64:AG70" si="17">SUM(L64,R64,X64,AD64,)</f>
        <v>2</v>
      </c>
      <c r="AK64" s="105"/>
      <c r="AL64" s="105"/>
      <c r="AM64" s="105"/>
    </row>
    <row r="65" spans="1:39" s="137" customFormat="1" ht="35.25" customHeight="1">
      <c r="A65" s="138">
        <v>3</v>
      </c>
      <c r="B65" s="142" t="s">
        <v>73</v>
      </c>
      <c r="C65" s="92" t="s">
        <v>146</v>
      </c>
      <c r="D65" s="118"/>
      <c r="E65" s="118">
        <v>3</v>
      </c>
      <c r="F65" s="118"/>
      <c r="G65" s="182"/>
      <c r="H65" s="174"/>
      <c r="I65" s="174"/>
      <c r="J65" s="174"/>
      <c r="K65" s="174"/>
      <c r="L65" s="174"/>
      <c r="M65" s="99"/>
      <c r="N65" s="99"/>
      <c r="O65" s="99"/>
      <c r="P65" s="99"/>
      <c r="Q65" s="99"/>
      <c r="R65" s="99"/>
      <c r="S65" s="128">
        <v>10</v>
      </c>
      <c r="T65" s="128">
        <v>15</v>
      </c>
      <c r="U65" s="128">
        <v>20</v>
      </c>
      <c r="V65" s="128">
        <v>30</v>
      </c>
      <c r="W65" s="100"/>
      <c r="X65" s="128">
        <v>3</v>
      </c>
      <c r="Y65" s="122"/>
      <c r="Z65" s="122"/>
      <c r="AA65" s="122"/>
      <c r="AB65" s="122"/>
      <c r="AC65" s="102"/>
      <c r="AD65" s="102"/>
      <c r="AE65" s="123">
        <f t="shared" si="15"/>
        <v>30</v>
      </c>
      <c r="AF65" s="123">
        <f t="shared" si="16"/>
        <v>75</v>
      </c>
      <c r="AG65" s="123">
        <f t="shared" si="17"/>
        <v>3</v>
      </c>
      <c r="AK65" s="105"/>
      <c r="AL65" s="105"/>
      <c r="AM65" s="105"/>
    </row>
    <row r="66" spans="1:39" s="137" customFormat="1" ht="51.75" customHeight="1">
      <c r="A66" s="138">
        <v>4</v>
      </c>
      <c r="B66" s="142" t="s">
        <v>74</v>
      </c>
      <c r="C66" s="92" t="s">
        <v>147</v>
      </c>
      <c r="D66" s="143"/>
      <c r="E66" s="118" t="s">
        <v>36</v>
      </c>
      <c r="F66" s="143"/>
      <c r="G66" s="182"/>
      <c r="H66" s="174"/>
      <c r="I66" s="174"/>
      <c r="J66" s="174"/>
      <c r="K66" s="174"/>
      <c r="L66" s="174"/>
      <c r="M66" s="99"/>
      <c r="N66" s="99"/>
      <c r="O66" s="99"/>
      <c r="P66" s="99"/>
      <c r="Q66" s="99"/>
      <c r="R66" s="99"/>
      <c r="S66" s="128">
        <v>10</v>
      </c>
      <c r="T66" s="128">
        <v>15</v>
      </c>
      <c r="U66" s="128">
        <v>20</v>
      </c>
      <c r="V66" s="128">
        <v>30</v>
      </c>
      <c r="W66" s="100"/>
      <c r="X66" s="128">
        <v>3</v>
      </c>
      <c r="Y66" s="122"/>
      <c r="Z66" s="122"/>
      <c r="AA66" s="122">
        <v>20</v>
      </c>
      <c r="AB66" s="122">
        <v>30</v>
      </c>
      <c r="AC66" s="102"/>
      <c r="AD66" s="102">
        <v>2</v>
      </c>
      <c r="AE66" s="123">
        <f t="shared" si="15"/>
        <v>50</v>
      </c>
      <c r="AF66" s="123">
        <f t="shared" si="16"/>
        <v>125</v>
      </c>
      <c r="AG66" s="123">
        <f t="shared" si="17"/>
        <v>5</v>
      </c>
      <c r="AK66" s="105"/>
      <c r="AL66" s="105"/>
      <c r="AM66" s="105"/>
    </row>
    <row r="67" spans="1:39" s="137" customFormat="1" ht="54.75" customHeight="1">
      <c r="A67" s="138">
        <v>5</v>
      </c>
      <c r="B67" s="142" t="s">
        <v>75</v>
      </c>
      <c r="C67" s="92" t="s">
        <v>148</v>
      </c>
      <c r="D67" s="143"/>
      <c r="E67" s="118">
        <v>3</v>
      </c>
      <c r="F67" s="143"/>
      <c r="G67" s="182"/>
      <c r="H67" s="174"/>
      <c r="I67" s="174"/>
      <c r="J67" s="174"/>
      <c r="K67" s="174"/>
      <c r="L67" s="174"/>
      <c r="M67" s="99"/>
      <c r="N67" s="99"/>
      <c r="O67" s="99"/>
      <c r="P67" s="99"/>
      <c r="Q67" s="99"/>
      <c r="R67" s="99"/>
      <c r="S67" s="128">
        <v>15</v>
      </c>
      <c r="T67" s="128">
        <v>35</v>
      </c>
      <c r="U67" s="128"/>
      <c r="V67" s="128"/>
      <c r="W67" s="100"/>
      <c r="X67" s="128">
        <v>2</v>
      </c>
      <c r="Y67" s="122"/>
      <c r="Z67" s="122"/>
      <c r="AA67" s="122"/>
      <c r="AB67" s="122"/>
      <c r="AC67" s="102"/>
      <c r="AD67" s="102"/>
      <c r="AE67" s="123">
        <f t="shared" si="15"/>
        <v>15</v>
      </c>
      <c r="AF67" s="123">
        <f t="shared" si="16"/>
        <v>50</v>
      </c>
      <c r="AG67" s="123">
        <f t="shared" si="17"/>
        <v>2</v>
      </c>
      <c r="AK67" s="105"/>
      <c r="AL67" s="105"/>
      <c r="AM67" s="105"/>
    </row>
    <row r="68" spans="1:39" s="137" customFormat="1" ht="60.75" customHeight="1">
      <c r="A68" s="138">
        <v>6</v>
      </c>
      <c r="B68" s="142" t="s">
        <v>76</v>
      </c>
      <c r="C68" s="92" t="s">
        <v>149</v>
      </c>
      <c r="D68" s="118"/>
      <c r="E68" s="118">
        <v>4</v>
      </c>
      <c r="F68" s="118"/>
      <c r="G68" s="182"/>
      <c r="H68" s="174"/>
      <c r="I68" s="174"/>
      <c r="J68" s="174"/>
      <c r="K68" s="174"/>
      <c r="L68" s="174"/>
      <c r="M68" s="99"/>
      <c r="N68" s="99"/>
      <c r="O68" s="99"/>
      <c r="P68" s="99"/>
      <c r="Q68" s="99"/>
      <c r="R68" s="99"/>
      <c r="S68" s="128"/>
      <c r="T68" s="128"/>
      <c r="U68" s="128"/>
      <c r="V68" s="128"/>
      <c r="W68" s="100"/>
      <c r="X68" s="128"/>
      <c r="Y68" s="122"/>
      <c r="Z68" s="122"/>
      <c r="AA68" s="122">
        <v>20</v>
      </c>
      <c r="AB68" s="122">
        <v>30</v>
      </c>
      <c r="AC68" s="102"/>
      <c r="AD68" s="140">
        <v>2</v>
      </c>
      <c r="AE68" s="123">
        <f t="shared" si="15"/>
        <v>20</v>
      </c>
      <c r="AF68" s="123">
        <f t="shared" si="16"/>
        <v>50</v>
      </c>
      <c r="AG68" s="123">
        <f t="shared" si="17"/>
        <v>2</v>
      </c>
      <c r="AK68" s="105"/>
      <c r="AL68" s="105"/>
      <c r="AM68" s="105"/>
    </row>
    <row r="69" spans="1:39" s="137" customFormat="1" ht="52.5" customHeight="1">
      <c r="A69" s="138">
        <v>7</v>
      </c>
      <c r="B69" s="142" t="s">
        <v>77</v>
      </c>
      <c r="C69" s="92" t="s">
        <v>150</v>
      </c>
      <c r="D69" s="143"/>
      <c r="E69" s="118">
        <v>3</v>
      </c>
      <c r="F69" s="143"/>
      <c r="G69" s="182"/>
      <c r="H69" s="174"/>
      <c r="I69" s="174"/>
      <c r="J69" s="174"/>
      <c r="K69" s="174"/>
      <c r="L69" s="174"/>
      <c r="M69" s="99"/>
      <c r="N69" s="99"/>
      <c r="O69" s="99"/>
      <c r="P69" s="99"/>
      <c r="Q69" s="99"/>
      <c r="R69" s="99"/>
      <c r="S69" s="128">
        <v>15</v>
      </c>
      <c r="T69" s="128">
        <v>35</v>
      </c>
      <c r="U69" s="128"/>
      <c r="V69" s="128"/>
      <c r="W69" s="100"/>
      <c r="X69" s="128">
        <v>2</v>
      </c>
      <c r="Y69" s="122"/>
      <c r="Z69" s="122"/>
      <c r="AA69" s="122"/>
      <c r="AB69" s="122"/>
      <c r="AC69" s="102"/>
      <c r="AD69" s="102"/>
      <c r="AE69" s="123">
        <f t="shared" si="15"/>
        <v>15</v>
      </c>
      <c r="AF69" s="123">
        <f t="shared" si="16"/>
        <v>50</v>
      </c>
      <c r="AG69" s="123">
        <f t="shared" si="17"/>
        <v>2</v>
      </c>
      <c r="AK69" s="105"/>
      <c r="AL69" s="105"/>
      <c r="AM69" s="105"/>
    </row>
    <row r="70" spans="1:39" s="137" customFormat="1" ht="54" customHeight="1">
      <c r="A70" s="138">
        <v>8</v>
      </c>
      <c r="B70" s="117" t="s">
        <v>78</v>
      </c>
      <c r="C70" s="92" t="s">
        <v>143</v>
      </c>
      <c r="D70" s="118"/>
      <c r="E70" s="118" t="s">
        <v>84</v>
      </c>
      <c r="F70" s="118"/>
      <c r="G70" s="182"/>
      <c r="H70" s="174"/>
      <c r="I70" s="174">
        <v>25</v>
      </c>
      <c r="J70" s="174">
        <v>25</v>
      </c>
      <c r="K70" s="174"/>
      <c r="L70" s="174">
        <v>2</v>
      </c>
      <c r="M70" s="141"/>
      <c r="N70" s="141"/>
      <c r="O70" s="99">
        <v>25</v>
      </c>
      <c r="P70" s="99">
        <v>25</v>
      </c>
      <c r="Q70" s="99"/>
      <c r="R70" s="141">
        <v>2</v>
      </c>
      <c r="S70" s="100"/>
      <c r="T70" s="100"/>
      <c r="U70" s="100">
        <v>25</v>
      </c>
      <c r="V70" s="100">
        <v>25</v>
      </c>
      <c r="W70" s="100"/>
      <c r="X70" s="100">
        <v>2</v>
      </c>
      <c r="Y70" s="102"/>
      <c r="Z70" s="102"/>
      <c r="AA70" s="102">
        <v>25</v>
      </c>
      <c r="AB70" s="102">
        <v>25</v>
      </c>
      <c r="AC70" s="102"/>
      <c r="AD70" s="102">
        <v>2</v>
      </c>
      <c r="AE70" s="123">
        <f t="shared" si="15"/>
        <v>100</v>
      </c>
      <c r="AF70" s="123">
        <f t="shared" si="16"/>
        <v>200</v>
      </c>
      <c r="AG70" s="123">
        <f t="shared" si="17"/>
        <v>8</v>
      </c>
      <c r="AK70" s="105"/>
      <c r="AL70" s="105"/>
      <c r="AM70" s="105"/>
    </row>
    <row r="71" spans="1:39" s="137" customFormat="1" ht="30.75" customHeight="1">
      <c r="A71" s="249" t="s">
        <v>23</v>
      </c>
      <c r="B71" s="250"/>
      <c r="C71" s="144"/>
      <c r="D71" s="145"/>
      <c r="E71" s="145"/>
      <c r="F71" s="145"/>
      <c r="G71" s="146">
        <f t="shared" ref="G71:AG71" si="18">SUM(G63:G70)</f>
        <v>0</v>
      </c>
      <c r="H71" s="146">
        <f t="shared" si="18"/>
        <v>0</v>
      </c>
      <c r="I71" s="146">
        <f t="shared" si="18"/>
        <v>25</v>
      </c>
      <c r="J71" s="146">
        <f t="shared" si="18"/>
        <v>25</v>
      </c>
      <c r="K71" s="146">
        <f t="shared" si="18"/>
        <v>0</v>
      </c>
      <c r="L71" s="146">
        <f t="shared" si="18"/>
        <v>2</v>
      </c>
      <c r="M71" s="146">
        <f t="shared" si="18"/>
        <v>0</v>
      </c>
      <c r="N71" s="146">
        <f t="shared" si="18"/>
        <v>0</v>
      </c>
      <c r="O71" s="146">
        <f t="shared" si="18"/>
        <v>25</v>
      </c>
      <c r="P71" s="146">
        <f t="shared" si="18"/>
        <v>25</v>
      </c>
      <c r="Q71" s="146">
        <f t="shared" si="18"/>
        <v>0</v>
      </c>
      <c r="R71" s="146">
        <f t="shared" si="18"/>
        <v>2</v>
      </c>
      <c r="S71" s="146">
        <f t="shared" si="18"/>
        <v>80</v>
      </c>
      <c r="T71" s="146">
        <f t="shared" si="18"/>
        <v>145</v>
      </c>
      <c r="U71" s="146">
        <f t="shared" si="18"/>
        <v>85</v>
      </c>
      <c r="V71" s="146">
        <f t="shared" si="18"/>
        <v>115</v>
      </c>
      <c r="W71" s="146">
        <f t="shared" si="18"/>
        <v>0</v>
      </c>
      <c r="X71" s="146">
        <f t="shared" si="18"/>
        <v>17</v>
      </c>
      <c r="Y71" s="146">
        <f t="shared" si="18"/>
        <v>0</v>
      </c>
      <c r="Z71" s="146">
        <f t="shared" si="18"/>
        <v>0</v>
      </c>
      <c r="AA71" s="146">
        <f t="shared" si="18"/>
        <v>65</v>
      </c>
      <c r="AB71" s="146">
        <f t="shared" si="18"/>
        <v>85</v>
      </c>
      <c r="AC71" s="146">
        <f t="shared" si="18"/>
        <v>0</v>
      </c>
      <c r="AD71" s="146">
        <f t="shared" si="18"/>
        <v>6</v>
      </c>
      <c r="AE71" s="136">
        <f t="shared" si="18"/>
        <v>280</v>
      </c>
      <c r="AF71" s="136">
        <f t="shared" si="18"/>
        <v>675</v>
      </c>
      <c r="AG71" s="136">
        <f t="shared" si="18"/>
        <v>27</v>
      </c>
      <c r="AK71" s="105"/>
      <c r="AL71" s="105"/>
      <c r="AM71" s="105"/>
    </row>
    <row r="72" spans="1:39" s="105" customFormat="1" ht="32.25" customHeight="1">
      <c r="A72" s="246" t="s">
        <v>29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</row>
    <row r="73" spans="1:39" s="105" customFormat="1" ht="39.75" customHeight="1">
      <c r="A73" s="147"/>
      <c r="B73" s="148" t="s">
        <v>92</v>
      </c>
      <c r="C73" s="92" t="s">
        <v>151</v>
      </c>
      <c r="D73" s="149"/>
      <c r="E73" s="149" t="s">
        <v>81</v>
      </c>
      <c r="F73" s="149"/>
      <c r="G73" s="174"/>
      <c r="H73" s="174"/>
      <c r="I73" s="174"/>
      <c r="J73" s="174"/>
      <c r="K73" s="174"/>
      <c r="L73" s="174"/>
      <c r="M73" s="99"/>
      <c r="N73" s="99"/>
      <c r="O73" s="99">
        <v>240</v>
      </c>
      <c r="P73" s="150"/>
      <c r="Q73" s="151"/>
      <c r="R73" s="99">
        <v>8</v>
      </c>
      <c r="S73" s="100"/>
      <c r="T73" s="100"/>
      <c r="U73" s="100">
        <v>135</v>
      </c>
      <c r="V73" s="100">
        <v>15</v>
      </c>
      <c r="W73" s="100"/>
      <c r="X73" s="100">
        <v>5</v>
      </c>
      <c r="Y73" s="102"/>
      <c r="Z73" s="102"/>
      <c r="AA73" s="102"/>
      <c r="AB73" s="102"/>
      <c r="AC73" s="102"/>
      <c r="AD73" s="102"/>
      <c r="AE73" s="123">
        <f>SUM(G73,I73,K73,M73,O73,Q73,S73,U73,W73,Y73,AA73,AC73)</f>
        <v>375</v>
      </c>
      <c r="AF73" s="104">
        <f>SUM(G73:K73,M73:Q73,S73:W73,Y73:AC73,)</f>
        <v>390</v>
      </c>
      <c r="AG73" s="104">
        <f>SUM(L73,R73,X73,AD73,)</f>
        <v>13</v>
      </c>
    </row>
    <row r="74" spans="1:39" s="105" customFormat="1" ht="32.25" customHeight="1">
      <c r="A74" s="251" t="s">
        <v>23</v>
      </c>
      <c r="B74" s="252"/>
      <c r="C74" s="152"/>
      <c r="D74" s="152"/>
      <c r="E74" s="152"/>
      <c r="F74" s="152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</row>
    <row r="75" spans="1:39" s="105" customFormat="1" ht="32.25" customHeight="1">
      <c r="A75" s="154"/>
      <c r="B75" s="155" t="s">
        <v>26</v>
      </c>
      <c r="C75" s="152"/>
      <c r="D75" s="152"/>
      <c r="E75" s="152"/>
      <c r="F75" s="152"/>
      <c r="G75" s="156">
        <f t="shared" ref="G75:AG75" si="19">SUM(G22,G50,G61,G73)</f>
        <v>155</v>
      </c>
      <c r="H75" s="156">
        <f t="shared" si="19"/>
        <v>230</v>
      </c>
      <c r="I75" s="156">
        <f t="shared" si="19"/>
        <v>155</v>
      </c>
      <c r="J75" s="156">
        <f t="shared" si="19"/>
        <v>220</v>
      </c>
      <c r="K75" s="156">
        <f t="shared" si="19"/>
        <v>0</v>
      </c>
      <c r="L75" s="156">
        <f t="shared" si="19"/>
        <v>30</v>
      </c>
      <c r="M75" s="156">
        <f t="shared" si="19"/>
        <v>65</v>
      </c>
      <c r="N75" s="156">
        <f t="shared" si="19"/>
        <v>110</v>
      </c>
      <c r="O75" s="156">
        <f t="shared" si="19"/>
        <v>385</v>
      </c>
      <c r="P75" s="156">
        <f t="shared" si="19"/>
        <v>235</v>
      </c>
      <c r="Q75" s="156">
        <f t="shared" si="19"/>
        <v>0</v>
      </c>
      <c r="R75" s="156">
        <f t="shared" si="19"/>
        <v>30</v>
      </c>
      <c r="S75" s="156">
        <f t="shared" si="19"/>
        <v>100</v>
      </c>
      <c r="T75" s="156">
        <f t="shared" si="19"/>
        <v>175</v>
      </c>
      <c r="U75" s="156">
        <f t="shared" si="19"/>
        <v>270</v>
      </c>
      <c r="V75" s="156">
        <f t="shared" si="19"/>
        <v>240</v>
      </c>
      <c r="W75" s="156">
        <f t="shared" si="19"/>
        <v>0</v>
      </c>
      <c r="X75" s="156">
        <f t="shared" si="19"/>
        <v>30</v>
      </c>
      <c r="Y75" s="156">
        <f t="shared" si="19"/>
        <v>115</v>
      </c>
      <c r="Z75" s="156">
        <f t="shared" si="19"/>
        <v>210</v>
      </c>
      <c r="AA75" s="156">
        <f t="shared" si="19"/>
        <v>160</v>
      </c>
      <c r="AB75" s="156">
        <f t="shared" si="19"/>
        <v>265</v>
      </c>
      <c r="AC75" s="156">
        <f t="shared" si="19"/>
        <v>0</v>
      </c>
      <c r="AD75" s="156">
        <f t="shared" si="19"/>
        <v>30</v>
      </c>
      <c r="AE75" s="156">
        <f t="shared" si="19"/>
        <v>1405</v>
      </c>
      <c r="AF75" s="156">
        <f t="shared" si="19"/>
        <v>3090</v>
      </c>
      <c r="AG75" s="156">
        <f t="shared" si="19"/>
        <v>120</v>
      </c>
    </row>
    <row r="76" spans="1:39" s="105" customFormat="1" ht="32.25" customHeight="1">
      <c r="A76" s="253" t="s">
        <v>27</v>
      </c>
      <c r="B76" s="254"/>
      <c r="C76" s="104"/>
      <c r="D76" s="152"/>
      <c r="E76" s="152"/>
      <c r="F76" s="152"/>
      <c r="G76" s="153"/>
      <c r="H76" s="153"/>
      <c r="I76" s="153"/>
      <c r="J76" s="153"/>
      <c r="K76" s="153"/>
      <c r="L76" s="153">
        <f>SUM(L22,L50,L61,L73)</f>
        <v>30</v>
      </c>
      <c r="M76" s="153"/>
      <c r="N76" s="153"/>
      <c r="O76" s="153"/>
      <c r="P76" s="153"/>
      <c r="Q76" s="153"/>
      <c r="R76" s="153">
        <f>SUM(R22,R50,R61,R73)</f>
        <v>30</v>
      </c>
      <c r="S76" s="153"/>
      <c r="T76" s="153"/>
      <c r="U76" s="153"/>
      <c r="V76" s="153"/>
      <c r="W76" s="153"/>
      <c r="X76" s="153">
        <f>SUM(X22,X50,X61,X73)</f>
        <v>30</v>
      </c>
      <c r="Y76" s="153"/>
      <c r="Z76" s="153"/>
      <c r="AA76" s="153"/>
      <c r="AB76" s="153"/>
      <c r="AC76" s="153"/>
      <c r="AD76" s="153">
        <f>SUM(AD22,AD50,AD61,AD73)</f>
        <v>30</v>
      </c>
      <c r="AE76" s="153"/>
      <c r="AF76" s="153"/>
      <c r="AG76" s="153"/>
    </row>
    <row r="77" spans="1:39" s="239" customFormat="1" ht="81.75" customHeight="1">
      <c r="A77" s="237" t="s">
        <v>100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</row>
    <row r="78" spans="1:39" s="240" customFormat="1" ht="67.5" customHeight="1">
      <c r="A78" s="235" t="s">
        <v>91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</row>
    <row r="79" spans="1:39" s="105" customFormat="1" ht="409.5" customHeight="1">
      <c r="A79" s="241" t="s">
        <v>98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3"/>
    </row>
    <row r="80" spans="1:39" s="105" customFormat="1" ht="32.25" customHeight="1">
      <c r="B80" s="157"/>
      <c r="C80" s="158"/>
      <c r="D80" s="112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</row>
    <row r="81" spans="1:39" s="105" customFormat="1" ht="32.25" customHeight="1">
      <c r="B81" s="157"/>
      <c r="C81" s="158"/>
      <c r="D81" s="112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</row>
    <row r="82" spans="1:39" ht="248.25" customHeight="1"/>
    <row r="86" spans="1:39" s="24" customFormat="1" ht="32.25" customHeight="1">
      <c r="A86" s="1"/>
      <c r="B86" s="25"/>
      <c r="C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1"/>
      <c r="AI86" s="1"/>
      <c r="AJ86" s="1"/>
      <c r="AK86" s="1"/>
      <c r="AL86" s="1"/>
      <c r="AM86" s="1"/>
    </row>
  </sheetData>
  <mergeCells count="31">
    <mergeCell ref="G2:T2"/>
    <mergeCell ref="B3:U3"/>
    <mergeCell ref="W3:AD3"/>
    <mergeCell ref="A5:F5"/>
    <mergeCell ref="G5:AD5"/>
    <mergeCell ref="B4:AH4"/>
    <mergeCell ref="D8:F9"/>
    <mergeCell ref="G8:R8"/>
    <mergeCell ref="S8:AD8"/>
    <mergeCell ref="A52:AG52"/>
    <mergeCell ref="AF8:AF11"/>
    <mergeCell ref="AG8:AG11"/>
    <mergeCell ref="G9:L9"/>
    <mergeCell ref="M9:R9"/>
    <mergeCell ref="S9:X9"/>
    <mergeCell ref="Y9:AD9"/>
    <mergeCell ref="AE8:AE11"/>
    <mergeCell ref="A12:AG12"/>
    <mergeCell ref="A22:B22"/>
    <mergeCell ref="A23:AG23"/>
    <mergeCell ref="A50:B50"/>
    <mergeCell ref="A51:AG51"/>
    <mergeCell ref="A78:XFD78"/>
    <mergeCell ref="A79:AG79"/>
    <mergeCell ref="A61:B61"/>
    <mergeCell ref="A62:AG62"/>
    <mergeCell ref="A71:B71"/>
    <mergeCell ref="A72:AG72"/>
    <mergeCell ref="A74:B74"/>
    <mergeCell ref="A76:B76"/>
    <mergeCell ref="A77:XFD77"/>
  </mergeCells>
  <pageMargins left="0.19685039370078741" right="0.19685039370078741" top="0.19685039370078741" bottom="0.19685039370078741" header="0.19685039370078741" footer="0.19685039370078741"/>
  <pageSetup paperSize="9" scale="32" fitToHeight="2" orientation="landscape" r:id="rId1"/>
  <rowBreaks count="1" manualBreakCount="1">
    <brk id="50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II stopień stacjonarne</vt:lpstr>
      <vt:lpstr>II stopien niestacjonarne</vt:lpstr>
      <vt:lpstr>'II stopien niestacjonarne'!Obszar_wydruku</vt:lpstr>
      <vt:lpstr>'II stopień stacjonarne'!Obszar_wydruku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Błaszkiewicz</dc:creator>
  <cp:lastModifiedBy>Beata Niebudek</cp:lastModifiedBy>
  <cp:lastPrinted>2020-02-27T10:25:00Z</cp:lastPrinted>
  <dcterms:created xsi:type="dcterms:W3CDTF">2019-01-10T10:10:10Z</dcterms:created>
  <dcterms:modified xsi:type="dcterms:W3CDTF">2021-05-26T10:43:44Z</dcterms:modified>
</cp:coreProperties>
</file>