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9435" activeTab="0"/>
  </bookViews>
  <sheets>
    <sheet name="Plan I stopnia niest. 2017-2018" sheetId="1" r:id="rId1"/>
    <sheet name="Raport zgodności" sheetId="2" r:id="rId2"/>
  </sheets>
  <definedNames>
    <definedName name="_xlnm.Print_Area" localSheetId="0">'Plan I stopnia niest. 2017-2018'!$A$1:$AM$115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9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usunąć egzamin w karcie przedmiotu</t>
        </r>
      </text>
    </comment>
  </commentList>
</comments>
</file>

<file path=xl/sharedStrings.xml><?xml version="1.0" encoding="utf-8"?>
<sst xmlns="http://schemas.openxmlformats.org/spreadsheetml/2006/main" count="252" uniqueCount="222">
  <si>
    <t>Rodzaj zajęć:</t>
  </si>
  <si>
    <t>I</t>
  </si>
  <si>
    <t>W/WS</t>
  </si>
  <si>
    <t>II</t>
  </si>
  <si>
    <t>C/K/L/P/PZ/S</t>
  </si>
  <si>
    <t>III</t>
  </si>
  <si>
    <t>PW/PE/KZ</t>
  </si>
  <si>
    <t>Rozkład godzin</t>
  </si>
  <si>
    <t>Lp.</t>
  </si>
  <si>
    <t>Przedmiot</t>
  </si>
  <si>
    <t>forma zal. po semestrze *</t>
  </si>
  <si>
    <t>I rok</t>
  </si>
  <si>
    <t>II rok</t>
  </si>
  <si>
    <t>III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</si>
  <si>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</si>
  <si>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</si>
  <si>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</si>
  <si>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</si>
  <si>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</si>
  <si>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</si>
  <si>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</si>
  <si>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</si>
  <si>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</si>
  <si>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</si>
  <si>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</si>
  <si>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</si>
  <si>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ECTS</t>
  </si>
  <si>
    <t>MODUŁ OGÓLNOUCZELNIANY</t>
  </si>
  <si>
    <t>Lektorat języka obcego</t>
  </si>
  <si>
    <t>1-4</t>
  </si>
  <si>
    <t>Technologia informacyjna</t>
  </si>
  <si>
    <t>Ochrona własności intelektualnej</t>
  </si>
  <si>
    <t>Przedsiębiorczość</t>
  </si>
  <si>
    <t>Filozofia</t>
  </si>
  <si>
    <t>Etyka</t>
  </si>
  <si>
    <t>BHP i ergonomia</t>
  </si>
  <si>
    <t>Przysposobienie biblioteczne</t>
  </si>
  <si>
    <t>razem</t>
  </si>
  <si>
    <t>MODUŁ PODSTAWOWY</t>
  </si>
  <si>
    <t>Podstawy biologii</t>
  </si>
  <si>
    <t>Biofizyka</t>
  </si>
  <si>
    <t>Anatomia</t>
  </si>
  <si>
    <t>Histologia</t>
  </si>
  <si>
    <t xml:space="preserve">Fizjologia </t>
  </si>
  <si>
    <t>Patofizjologia</t>
  </si>
  <si>
    <t>Biochemia</t>
  </si>
  <si>
    <t>Higiena</t>
  </si>
  <si>
    <t>Mikrobiologia i immunologia</t>
  </si>
  <si>
    <t>Alergologia</t>
  </si>
  <si>
    <t>Farmakologia</t>
  </si>
  <si>
    <t>Pierwsza pomoc</t>
  </si>
  <si>
    <t>Podstawy komunikacji interpersonalnej</t>
  </si>
  <si>
    <t>Wybrane zagadnienia z prawa cywilnego, gospodarczego i prawa pracy</t>
  </si>
  <si>
    <t>Podstawy genetyki</t>
  </si>
  <si>
    <t>Cytofizjologia</t>
  </si>
  <si>
    <t>Podstawy chemii</t>
  </si>
  <si>
    <t>Podstawy toksykologii</t>
  </si>
  <si>
    <t>Sensoryka i środki zapachowe</t>
  </si>
  <si>
    <t>MODUŁ KIERUNKOWY</t>
  </si>
  <si>
    <t>Kosmetologia pielęgnacyjna</t>
  </si>
  <si>
    <t>Dermatologia</t>
  </si>
  <si>
    <t>Pielęgnacja ciała, alternatywne rodzaje masażu</t>
  </si>
  <si>
    <t>Masaż w kosmetyce</t>
  </si>
  <si>
    <t>Podologia</t>
  </si>
  <si>
    <t>Podstawy flebologii</t>
  </si>
  <si>
    <t>SPA i odnowa biologiczna</t>
  </si>
  <si>
    <t>Zdobnictwo w kosmetyce</t>
  </si>
  <si>
    <t>Zasady wizażu i stylizacji</t>
  </si>
  <si>
    <t>Biotechnologia w kosmetologii</t>
  </si>
  <si>
    <t>Propedeutyka dietetyki</t>
  </si>
  <si>
    <t>MODUŁ DYPLOMOWY</t>
  </si>
  <si>
    <t>Metodologia badań</t>
  </si>
  <si>
    <t>Seminarium dyplomowe</t>
  </si>
  <si>
    <t>3-6</t>
  </si>
  <si>
    <t>Moduły razem</t>
  </si>
  <si>
    <t>Wykaz form kształcenia praktycznego</t>
  </si>
  <si>
    <t>W - wykład</t>
  </si>
  <si>
    <t>I, II - godziny kontaktowe</t>
  </si>
  <si>
    <t>WS - wykład specjalnościowy</t>
  </si>
  <si>
    <t>III - godziny niekontaktowe</t>
  </si>
  <si>
    <t>C - ćwiczenia</t>
  </si>
  <si>
    <t>K - konwersatoria</t>
  </si>
  <si>
    <t>S - semianrium wynikające z planu studiów</t>
  </si>
  <si>
    <t>PLAN STUDIÓW NIESTACJONARNYCH PIERWSZEGO STOPNIA</t>
  </si>
  <si>
    <t>Kosmetologia upiększająca specjalistyczna</t>
  </si>
  <si>
    <t>Kosmetyki naturalne i certyfikacja ekologiczna</t>
  </si>
  <si>
    <t>*</t>
  </si>
  <si>
    <t>Ogółem Przedmioty wybieralne :</t>
  </si>
  <si>
    <r>
      <t xml:space="preserve">Wydział: </t>
    </r>
    <r>
      <rPr>
        <b/>
        <sz val="12"/>
        <rFont val="Calibri"/>
        <family val="2"/>
      </rPr>
      <t>Nauk o Zdrowiu</t>
    </r>
  </si>
  <si>
    <r>
      <rPr>
        <sz val="12"/>
        <rFont val="Calibri"/>
        <family val="2"/>
      </rPr>
      <t>Kierunek:</t>
    </r>
    <r>
      <rPr>
        <b/>
        <sz val="12"/>
        <rFont val="Calibri"/>
        <family val="2"/>
      </rPr>
      <t xml:space="preserve"> Kosmetologia</t>
    </r>
  </si>
  <si>
    <t>kod</t>
  </si>
  <si>
    <t xml:space="preserve">I  </t>
  </si>
  <si>
    <t>Godziny ogółem</t>
  </si>
  <si>
    <t>Godzimu kontaktowe</t>
  </si>
  <si>
    <t>Godziny niekontaktowe</t>
  </si>
  <si>
    <t>Zatwierdzam</t>
  </si>
  <si>
    <t>Aspekty psychologiczne  wpracy  ztrudnym klientem</t>
  </si>
  <si>
    <t>Kreowanie wizerunku</t>
  </si>
  <si>
    <t>Zastosowanie aparatury w kosmetologii</t>
  </si>
  <si>
    <t>Aromaterapia</t>
  </si>
  <si>
    <t>Angielski zawodowy</t>
  </si>
  <si>
    <t>Laseroterapia</t>
  </si>
  <si>
    <t>Autoprezentacja</t>
  </si>
  <si>
    <t>Chemia kosmetyczna</t>
  </si>
  <si>
    <t>Psychologia w biznesie</t>
  </si>
  <si>
    <t>Medycyna estetyczna</t>
  </si>
  <si>
    <t>Chirurgia plastyczna</t>
  </si>
  <si>
    <t>Kosmetologia lecznicza</t>
  </si>
  <si>
    <t>Trendy w kosmetologii</t>
  </si>
  <si>
    <t>Kosmetologia upiększająca dłoni</t>
  </si>
  <si>
    <t>Surowce w kosmetologii</t>
  </si>
  <si>
    <t>Technologia kosmetyków</t>
  </si>
  <si>
    <t>MODUŁ  FAKULTATYWNY I</t>
  </si>
  <si>
    <t>MODUŁFAKULTATYWNY II</t>
  </si>
  <si>
    <t>Kształtowanie  sylwetki</t>
  </si>
  <si>
    <t>Modelowanie  sylwetki</t>
  </si>
  <si>
    <t>Podstawy żywienia człowieka</t>
  </si>
  <si>
    <t>Pielęgnacja ciała i masaż bańką chińską</t>
  </si>
  <si>
    <t xml:space="preserve">Masaż klasyczny </t>
  </si>
  <si>
    <t>Pielęgnacja stóp</t>
  </si>
  <si>
    <t>Podstawy chirurgii naczyniowej</t>
  </si>
  <si>
    <t>Refleksologia</t>
  </si>
  <si>
    <t>Refleksoterapia</t>
  </si>
  <si>
    <t>Podstawy epidemiologii</t>
  </si>
  <si>
    <t>Zdrowie publiczne</t>
  </si>
  <si>
    <t>Promocja zdrowia</t>
  </si>
  <si>
    <t>Obowiązujący od roku akademickiego 2017/2018</t>
  </si>
  <si>
    <t>Kosmetologia upiększająca</t>
  </si>
  <si>
    <t>1012-7KOS-A01-L</t>
  </si>
  <si>
    <t>1012-7KOS-A02-TI</t>
  </si>
  <si>
    <t>1012-7KOS-A03-OWI</t>
  </si>
  <si>
    <t>1012-7KOS-A04-P</t>
  </si>
  <si>
    <t>1012-7KOS-A05-FZ</t>
  </si>
  <si>
    <t>1012-7KOS-A06-PW</t>
  </si>
  <si>
    <t>1012-7KOS-A07-ETK</t>
  </si>
  <si>
    <t>1012-7KOS-A08-BHPiE</t>
  </si>
  <si>
    <t>1012-7KOS-A09-PRB</t>
  </si>
  <si>
    <t>1012-7KOS-A10-PSPL</t>
  </si>
  <si>
    <t>1012-7KOS-B11-PB</t>
  </si>
  <si>
    <t>1012-7KOS-B12-BF</t>
  </si>
  <si>
    <t>1012-7KOS-B13-ANAT</t>
  </si>
  <si>
    <t>1012-7KOS-B15-FIZJ</t>
  </si>
  <si>
    <t>1012-7KOS-B17-BIOCH</t>
  </si>
  <si>
    <t>KOSMETOLOGIA NIESTACJONARNE 2017 -2018.xls — raport zgodności</t>
  </si>
  <si>
    <t>Uruchom na: 18.10.2017 14:46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</si>
  <si>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</si>
  <si>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</si>
  <si>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</si>
  <si>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Wcześniejsze wersje programu Excel nie obsługują formatowania kolorów w tekście nagłówka i stopki. We wcześniejszych wersjach programu Excel informacje o formatowaniu kolorów będą wyświetlane jako zwykły tekst.</t>
  </si>
  <si>
    <t>Niektóre komórki lub style w tym skoroszycie zawierają formatowanie, które nie jest obsługiwane w wybranym formacie pliku. Te formaty zostaną przekonwertowane na najbardziej podobne dostępne formaty.</t>
  </si>
  <si>
    <t>J- języki</t>
  </si>
  <si>
    <t>L/LS - laboratoria</t>
  </si>
  <si>
    <t>P - ćwiczenia praktyczne
PZ
PZ- ćwiczenia praktyczne w placówkach ochrony zdrowia</t>
  </si>
  <si>
    <t>Legenda: według Zarządzenia Nr 39/2015 Rektora UJK z dnia 25 maja 2015 r.</t>
  </si>
  <si>
    <t>Psychologia społeczna  z elementami psychologii poznawczej</t>
  </si>
  <si>
    <t>1012-7KOS-B14-HIST</t>
  </si>
  <si>
    <t>1012-7KOS-B16-PATOF</t>
  </si>
  <si>
    <t>1012-7KOS-B18-MI</t>
  </si>
  <si>
    <t>1012-7KOS-B19-ALER</t>
  </si>
  <si>
    <t>1012-7KOS-B20-FAR</t>
  </si>
  <si>
    <t>1012-7KOS-B21-PIERWPOM</t>
  </si>
  <si>
    <t>1012-7KOS-B22-PKI</t>
  </si>
  <si>
    <t>1012-7KOS-B23-WZPCGPP</t>
  </si>
  <si>
    <t>1012-7KOS-B24-PG</t>
  </si>
  <si>
    <t>1012-7KOS-B25-CYT</t>
  </si>
  <si>
    <t>1012-7KOS-B26-PCH</t>
  </si>
  <si>
    <t>1012-7KOS-B28-SSZ</t>
  </si>
  <si>
    <t>1012-7KOS-C29-DER</t>
  </si>
  <si>
    <t>1012-7KOS-C30-SPAOB</t>
  </si>
  <si>
    <t>1012-7KOS-C31-ZK</t>
  </si>
  <si>
    <t>1012-7KOS-C32-ZWS</t>
  </si>
  <si>
    <t>1012-7KOS-C33-APWPZTK</t>
  </si>
  <si>
    <t>1012-7KOS-C34-KW</t>
  </si>
  <si>
    <t>1012-7KOS-C35-ZAWK</t>
  </si>
  <si>
    <t>1012-7KOS-C36-AROMA</t>
  </si>
  <si>
    <t>1012-7KOS-C37-AZ</t>
  </si>
  <si>
    <t>1012-7KOS-C38-LASER</t>
  </si>
  <si>
    <t>1012-7KOS-C39-AUTOPR</t>
  </si>
  <si>
    <t>1012-7KOS-C40-CHK</t>
  </si>
  <si>
    <t>1012-7KOS-C41-PWB</t>
  </si>
  <si>
    <t>1012-7KOS-C42-ME</t>
  </si>
  <si>
    <t>1012-7KOS-C43-CHP</t>
  </si>
  <si>
    <t>1012-7KOS-C44-KL</t>
  </si>
  <si>
    <t>1012-7KOS-C45-KU</t>
  </si>
  <si>
    <t>1012-7KOS-C46-KP</t>
  </si>
  <si>
    <t>1012-7KOS-C47-KUD</t>
  </si>
  <si>
    <t>1012-7KOS-C48-KUS</t>
  </si>
  <si>
    <t>1012-7KOS-C49-TWK</t>
  </si>
  <si>
    <t>1012-7KOS-B27-PT</t>
  </si>
  <si>
    <t>Praktyki zawodowe</t>
  </si>
  <si>
    <t>1012-7KOS-D50-MB</t>
  </si>
  <si>
    <t>1012-7KOS-D51-SD</t>
  </si>
  <si>
    <t>1012-7KOS-D52-PZ</t>
  </si>
  <si>
    <t>1012-7KOS-F53-KS</t>
  </si>
  <si>
    <t>1012-7KOS-F54-PCARM</t>
  </si>
  <si>
    <t>1012-7KOS-F55-MWK</t>
  </si>
  <si>
    <t>1012-7KOS-F56-P</t>
  </si>
  <si>
    <t>1012-7KOS-F57-PF</t>
  </si>
  <si>
    <t>1012-7KOS-F58-BWK</t>
  </si>
  <si>
    <t>1012-7KOS-F59-PD</t>
  </si>
  <si>
    <t>1012-7KOS-F60-SWK</t>
  </si>
  <si>
    <t>1012-7KOS-F61-R</t>
  </si>
  <si>
    <t>1012-7KOS-F62-ZP</t>
  </si>
  <si>
    <t>1012-7KOS-F63-H</t>
  </si>
  <si>
    <t>1012-7KOS-F64-MS</t>
  </si>
  <si>
    <t>1012-7KOS-F65-PCIMBCH</t>
  </si>
  <si>
    <t>1012-7KOS-F66-MK</t>
  </si>
  <si>
    <t>1012-7KOS-F67-PS</t>
  </si>
  <si>
    <t>1012-7KOS-F68-PCHN</t>
  </si>
  <si>
    <t>1012-7KOS-F720-PŻCZ</t>
  </si>
  <si>
    <t>1012-7KOS-F769-TK</t>
  </si>
  <si>
    <t>1012-7KOS-F71-KNICE</t>
  </si>
  <si>
    <t>1012-7KOS-F72-R</t>
  </si>
  <si>
    <t>1012-7KOS-F73-PZ</t>
  </si>
  <si>
    <t>1012-7KOS-F74-PE</t>
  </si>
  <si>
    <t>**Przedmioty w zakresie wsparcia studentów 
w procesie uczenia się
-Techniki relaksacyjne  wradzeniu sobie ze stresem
-Psychologia rozwoju osobistego</t>
  </si>
  <si>
    <t>PZ-ćwiczenia praktyczne w placówkach ochrony zdrowia, praktyki zawodowe</t>
  </si>
  <si>
    <t>przedmioty do wyboru (54 ECTS)</t>
  </si>
  <si>
    <t>praktyki zawodowe (poz. 52)</t>
  </si>
  <si>
    <t>**Przedmioty w zakresie w spracia studentów w procesie uzcenia się(jeden do wyboru):
- Techniki relaksacyjne  wradzeniu sobie ze stresem 
 -Psychologia rozwoju osobistego</t>
  </si>
  <si>
    <t>zajecia prowadzone w laboratoriach 
(poz.12,14,15,17,24,25,26,28,30,31,32,45,46,47,48,54,55,56,58,61,65,,66,67,69,72)</t>
  </si>
  <si>
    <t xml:space="preserve"> zajecia prowadzone w formie ćwiczeń
(poz.6,13,16,18,19,20,21,22,27,29,33,34,35,36,37,38,39,40,41,42,43,44,49,50,53,57,59,60,62,63,64,68,70,71,73,74)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</si>
</sst>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7">
    <font>
      <sz val="12"/>
      <color indexed="8"/>
      <name val="Verdana"/>
      <family val="0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i/>
      <sz val="9"/>
      <name val="Arial"/>
      <family val="2"/>
    </font>
    <font>
      <b/>
      <sz val="12"/>
      <name val="Verdana"/>
      <family val="2"/>
    </font>
    <font>
      <sz val="9"/>
      <name val="Calibri"/>
      <family val="2"/>
    </font>
    <font>
      <i/>
      <sz val="9"/>
      <name val="Calibri"/>
      <family val="2"/>
    </font>
    <font>
      <i/>
      <sz val="9"/>
      <name val="Times New Roman"/>
      <family val="1"/>
    </font>
    <font>
      <b/>
      <i/>
      <sz val="9"/>
      <name val="Calibri"/>
      <family val="2"/>
    </font>
    <font>
      <b/>
      <i/>
      <sz val="9"/>
      <name val="Times New Roman"/>
      <family val="1"/>
    </font>
    <font>
      <sz val="11"/>
      <color indexed="17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color indexed="53"/>
      <name val="Calibri"/>
      <family val="2"/>
    </font>
    <font>
      <b/>
      <sz val="12"/>
      <color indexed="8"/>
      <name val="Verdana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i/>
      <sz val="12"/>
      <name val="Times New Roman"/>
      <family val="1"/>
    </font>
    <font>
      <b/>
      <i/>
      <sz val="12"/>
      <name val="Calibri"/>
      <family val="2"/>
    </font>
    <font>
      <sz val="11"/>
      <color indexed="17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10.8"/>
      <color indexed="39"/>
      <name val="Verdana"/>
      <family val="0"/>
    </font>
    <font>
      <sz val="11"/>
      <color indexed="15"/>
      <name val="Czcionka tekstu podstawowego"/>
      <family val="2"/>
    </font>
    <font>
      <b/>
      <sz val="11"/>
      <color indexed="17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5"/>
      <name val="Czcionka tekstu podstawowego"/>
      <family val="2"/>
    </font>
    <font>
      <u val="single"/>
      <sz val="10.8"/>
      <color indexed="33"/>
      <name val="Verdana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3"/>
      <name val="Helvetica"/>
      <family val="2"/>
    </font>
    <font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.8"/>
      <color theme="10"/>
      <name val="Verdana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.8"/>
      <color theme="11"/>
      <name val="Verdana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b/>
      <sz val="8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8"/>
      </right>
      <top style="thin">
        <color indexed="8"/>
      </top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6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center" vertical="center" wrapText="1"/>
    </xf>
    <xf numFmtId="1" fontId="7" fillId="38" borderId="10" xfId="0" applyNumberFormat="1" applyFont="1" applyFill="1" applyBorder="1" applyAlignment="1">
      <alignment horizontal="center" vertical="center" wrapText="1"/>
    </xf>
    <xf numFmtId="1" fontId="8" fillId="38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1" fontId="7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 wrapText="1"/>
    </xf>
    <xf numFmtId="1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" fontId="8" fillId="39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7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1" fontId="18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1" fontId="8" fillId="40" borderId="10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26" fillId="0" borderId="10" xfId="0" applyNumberFormat="1" applyFont="1" applyBorder="1" applyAlignment="1">
      <alignment horizontal="left" vertical="center" wrapText="1"/>
    </xf>
    <xf numFmtId="1" fontId="24" fillId="3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Alignment="1">
      <alignment/>
    </xf>
    <xf numFmtId="1" fontId="12" fillId="0" borderId="16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left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left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30" fillId="41" borderId="19" xfId="0" applyFont="1" applyFill="1" applyBorder="1" applyAlignment="1">
      <alignment horizontal="center" vertical="center" wrapText="1"/>
    </xf>
    <xf numFmtId="0" fontId="29" fillId="42" borderId="19" xfId="0" applyFont="1" applyFill="1" applyBorder="1" applyAlignment="1">
      <alignment horizontal="center" vertical="center" wrapText="1"/>
    </xf>
    <xf numFmtId="0" fontId="30" fillId="42" borderId="19" xfId="0" applyFont="1" applyFill="1" applyBorder="1" applyAlignment="1">
      <alignment horizontal="center" vertical="center" wrapText="1"/>
    </xf>
    <xf numFmtId="0" fontId="30" fillId="43" borderId="19" xfId="0" applyFont="1" applyFill="1" applyBorder="1" applyAlignment="1">
      <alignment horizontal="center" vertical="center" wrapText="1"/>
    </xf>
    <xf numFmtId="0" fontId="30" fillId="44" borderId="19" xfId="0" applyFont="1" applyFill="1" applyBorder="1" applyAlignment="1">
      <alignment horizontal="center" vertical="center" wrapText="1"/>
    </xf>
    <xf numFmtId="0" fontId="30" fillId="45" borderId="19" xfId="0" applyFont="1" applyFill="1" applyBorder="1" applyAlignment="1">
      <alignment horizontal="center" vertical="center" wrapText="1"/>
    </xf>
    <xf numFmtId="0" fontId="30" fillId="46" borderId="19" xfId="0" applyFont="1" applyFill="1" applyBorder="1" applyAlignment="1">
      <alignment horizontal="center" vertical="center" wrapText="1"/>
    </xf>
    <xf numFmtId="0" fontId="30" fillId="42" borderId="20" xfId="0" applyFont="1" applyFill="1" applyBorder="1" applyAlignment="1">
      <alignment horizontal="center" vertical="center" wrapText="1"/>
    </xf>
    <xf numFmtId="0" fontId="30" fillId="43" borderId="20" xfId="0" applyFont="1" applyFill="1" applyBorder="1" applyAlignment="1">
      <alignment horizontal="center" vertical="center" wrapText="1"/>
    </xf>
    <xf numFmtId="0" fontId="30" fillId="42" borderId="21" xfId="0" applyFont="1" applyFill="1" applyBorder="1" applyAlignment="1">
      <alignment horizontal="center" vertical="center" wrapText="1"/>
    </xf>
    <xf numFmtId="0" fontId="30" fillId="43" borderId="21" xfId="0" applyFont="1" applyFill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left" vertical="center" wrapText="1"/>
    </xf>
    <xf numFmtId="1" fontId="20" fillId="0" borderId="14" xfId="0" applyNumberFormat="1" applyFont="1" applyBorder="1" applyAlignment="1">
      <alignment horizontal="left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" fontId="3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/>
    </xf>
    <xf numFmtId="0" fontId="7" fillId="0" borderId="22" xfId="0" applyNumberFormat="1" applyFont="1" applyBorder="1" applyAlignment="1">
      <alignment wrapText="1"/>
    </xf>
    <xf numFmtId="0" fontId="25" fillId="0" borderId="22" xfId="0" applyNumberFormat="1" applyFont="1" applyBorder="1" applyAlignment="1">
      <alignment horizontal="right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44" borderId="19" xfId="0" applyFont="1" applyFill="1" applyBorder="1" applyAlignment="1">
      <alignment horizontal="center" vertical="center" wrapText="1"/>
    </xf>
    <xf numFmtId="0" fontId="7" fillId="45" borderId="19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7" fillId="42" borderId="19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 wrapText="1"/>
    </xf>
    <xf numFmtId="0" fontId="7" fillId="45" borderId="20" xfId="0" applyFont="1" applyFill="1" applyBorder="1" applyAlignment="1">
      <alignment horizontal="center" vertical="center" wrapText="1"/>
    </xf>
    <xf numFmtId="0" fontId="7" fillId="46" borderId="20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1" fontId="7" fillId="34" borderId="18" xfId="0" applyNumberFormat="1" applyFont="1" applyFill="1" applyBorder="1" applyAlignment="1">
      <alignment horizontal="center" vertical="center" wrapText="1"/>
    </xf>
    <xf numFmtId="0" fontId="7" fillId="45" borderId="21" xfId="0" applyFont="1" applyFill="1" applyBorder="1" applyAlignment="1">
      <alignment horizontal="center" vertical="center" wrapText="1"/>
    </xf>
    <xf numFmtId="0" fontId="7" fillId="46" borderId="21" xfId="0" applyFont="1" applyFill="1" applyBorder="1" applyAlignment="1">
      <alignment horizontal="center" vertical="center" wrapText="1"/>
    </xf>
    <xf numFmtId="0" fontId="7" fillId="42" borderId="21" xfId="0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1" fontId="12" fillId="47" borderId="0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wrapText="1"/>
    </xf>
    <xf numFmtId="1" fontId="31" fillId="0" borderId="26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/>
    </xf>
    <xf numFmtId="0" fontId="29" fillId="46" borderId="19" xfId="0" applyFont="1" applyFill="1" applyBorder="1" applyAlignment="1">
      <alignment horizontal="center" vertical="center" wrapText="1"/>
    </xf>
    <xf numFmtId="0" fontId="29" fillId="43" borderId="19" xfId="0" applyFont="1" applyFill="1" applyBorder="1" applyAlignment="1">
      <alignment horizontal="center" vertical="center" wrapText="1"/>
    </xf>
    <xf numFmtId="0" fontId="9" fillId="48" borderId="10" xfId="0" applyNumberFormat="1" applyFont="1" applyFill="1" applyBorder="1" applyAlignment="1">
      <alignment horizontal="center" vertical="center"/>
    </xf>
    <xf numFmtId="0" fontId="26" fillId="48" borderId="10" xfId="0" applyNumberFormat="1" applyFont="1" applyFill="1" applyBorder="1" applyAlignment="1">
      <alignment horizontal="left" vertical="center" wrapText="1"/>
    </xf>
    <xf numFmtId="1" fontId="7" fillId="48" borderId="10" xfId="0" applyNumberFormat="1" applyFont="1" applyFill="1" applyBorder="1" applyAlignment="1">
      <alignment horizontal="center" vertical="center" wrapText="1"/>
    </xf>
    <xf numFmtId="0" fontId="7" fillId="48" borderId="10" xfId="0" applyNumberFormat="1" applyFont="1" applyFill="1" applyBorder="1" applyAlignment="1">
      <alignment horizontal="center" vertical="center" wrapText="1"/>
    </xf>
    <xf numFmtId="1" fontId="8" fillId="48" borderId="10" xfId="0" applyNumberFormat="1" applyFont="1" applyFill="1" applyBorder="1" applyAlignment="1">
      <alignment horizontal="center" vertical="center" wrapText="1"/>
    </xf>
    <xf numFmtId="0" fontId="8" fillId="48" borderId="10" xfId="0" applyNumberFormat="1" applyFont="1" applyFill="1" applyBorder="1" applyAlignment="1">
      <alignment horizontal="center" vertical="center" wrapText="1"/>
    </xf>
    <xf numFmtId="0" fontId="3" fillId="48" borderId="0" xfId="0" applyNumberFormat="1" applyFont="1" applyFill="1" applyAlignment="1">
      <alignment/>
    </xf>
    <xf numFmtId="0" fontId="12" fillId="48" borderId="10" xfId="0" applyNumberFormat="1" applyFont="1" applyFill="1" applyBorder="1" applyAlignment="1">
      <alignment vertical="center" wrapText="1"/>
    </xf>
    <xf numFmtId="0" fontId="9" fillId="49" borderId="10" xfId="0" applyNumberFormat="1" applyFont="1" applyFill="1" applyBorder="1" applyAlignment="1">
      <alignment vertical="center" wrapText="1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vertical="center" wrapText="1"/>
    </xf>
    <xf numFmtId="0" fontId="26" fillId="21" borderId="10" xfId="0" applyNumberFormat="1" applyFont="1" applyFill="1" applyBorder="1" applyAlignment="1">
      <alignment horizontal="left" vertical="center" wrapText="1"/>
    </xf>
    <xf numFmtId="1" fontId="7" fillId="21" borderId="10" xfId="0" applyNumberFormat="1" applyFont="1" applyFill="1" applyBorder="1" applyAlignment="1">
      <alignment horizontal="center" vertical="center" wrapText="1"/>
    </xf>
    <xf numFmtId="0" fontId="7" fillId="21" borderId="10" xfId="0" applyNumberFormat="1" applyFont="1" applyFill="1" applyBorder="1" applyAlignment="1">
      <alignment horizontal="center" vertical="center" wrapText="1"/>
    </xf>
    <xf numFmtId="1" fontId="8" fillId="21" borderId="10" xfId="0" applyNumberFormat="1" applyFont="1" applyFill="1" applyBorder="1" applyAlignment="1">
      <alignment horizontal="center" vertical="center" wrapText="1"/>
    </xf>
    <xf numFmtId="0" fontId="8" fillId="21" borderId="10" xfId="0" applyNumberFormat="1" applyFont="1" applyFill="1" applyBorder="1" applyAlignment="1">
      <alignment horizontal="center" vertical="center" wrapText="1"/>
    </xf>
    <xf numFmtId="0" fontId="3" fillId="21" borderId="0" xfId="0" applyNumberFormat="1" applyFont="1" applyFill="1" applyAlignment="1">
      <alignment/>
    </xf>
    <xf numFmtId="16" fontId="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/>
    </xf>
    <xf numFmtId="0" fontId="11" fillId="37" borderId="11" xfId="0" applyNumberFormat="1" applyFont="1" applyFill="1" applyBorder="1" applyAlignment="1">
      <alignment horizontal="center" vertical="center"/>
    </xf>
    <xf numFmtId="0" fontId="11" fillId="38" borderId="11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49" borderId="16" xfId="0" applyNumberFormat="1" applyFont="1" applyFill="1" applyBorder="1" applyAlignment="1">
      <alignment vertical="center" wrapText="1"/>
    </xf>
    <xf numFmtId="0" fontId="2" fillId="0" borderId="13" xfId="0" applyNumberFormat="1" applyFont="1" applyBorder="1" applyAlignment="1">
      <alignment horizontal="left" vertical="center" wrapText="1"/>
    </xf>
    <xf numFmtId="1" fontId="12" fillId="34" borderId="29" xfId="0" applyNumberFormat="1" applyFont="1" applyFill="1" applyBorder="1" applyAlignment="1">
      <alignment horizontal="center" vertical="center" wrapText="1"/>
    </xf>
    <xf numFmtId="0" fontId="12" fillId="38" borderId="30" xfId="0" applyNumberFormat="1" applyFont="1" applyFill="1" applyBorder="1" applyAlignment="1">
      <alignment horizontal="center" vertical="center" wrapText="1"/>
    </xf>
    <xf numFmtId="1" fontId="12" fillId="38" borderId="29" xfId="0" applyNumberFormat="1" applyFont="1" applyFill="1" applyBorder="1" applyAlignment="1">
      <alignment horizontal="center" vertical="center" wrapText="1"/>
    </xf>
    <xf numFmtId="1" fontId="12" fillId="38" borderId="31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1" fontId="12" fillId="34" borderId="31" xfId="0" applyNumberFormat="1" applyFont="1" applyFill="1" applyBorder="1" applyAlignment="1">
      <alignment horizontal="center" vertical="center" wrapText="1"/>
    </xf>
    <xf numFmtId="1" fontId="8" fillId="36" borderId="32" xfId="0" applyNumberFormat="1" applyFont="1" applyFill="1" applyBorder="1" applyAlignment="1">
      <alignment horizontal="center" vertical="center" wrapText="1"/>
    </xf>
    <xf numFmtId="1" fontId="8" fillId="36" borderId="33" xfId="0" applyNumberFormat="1" applyFont="1" applyFill="1" applyBorder="1" applyAlignment="1">
      <alignment horizontal="center" vertical="center" wrapText="1"/>
    </xf>
    <xf numFmtId="1" fontId="8" fillId="36" borderId="34" xfId="0" applyNumberFormat="1" applyFont="1" applyFill="1" applyBorder="1" applyAlignment="1">
      <alignment horizontal="center" vertical="center" wrapText="1"/>
    </xf>
    <xf numFmtId="1" fontId="8" fillId="36" borderId="35" xfId="0" applyNumberFormat="1" applyFont="1" applyFill="1" applyBorder="1" applyAlignment="1">
      <alignment horizontal="center" vertical="center" wrapText="1"/>
    </xf>
    <xf numFmtId="1" fontId="8" fillId="36" borderId="36" xfId="0" applyNumberFormat="1" applyFont="1" applyFill="1" applyBorder="1" applyAlignment="1">
      <alignment horizontal="center" vertical="center" wrapText="1"/>
    </xf>
    <xf numFmtId="1" fontId="8" fillId="36" borderId="37" xfId="0" applyNumberFormat="1" applyFont="1" applyFill="1" applyBorder="1" applyAlignment="1">
      <alignment horizontal="center" vertical="center" wrapText="1"/>
    </xf>
    <xf numFmtId="0" fontId="12" fillId="36" borderId="30" xfId="0" applyNumberFormat="1" applyFont="1" applyFill="1" applyBorder="1" applyAlignment="1">
      <alignment horizontal="center" vertical="center" wrapText="1"/>
    </xf>
    <xf numFmtId="1" fontId="12" fillId="36" borderId="29" xfId="0" applyNumberFormat="1" applyFont="1" applyFill="1" applyBorder="1" applyAlignment="1">
      <alignment horizontal="center" vertical="center" wrapText="1"/>
    </xf>
    <xf numFmtId="1" fontId="12" fillId="36" borderId="3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1" fontId="0" fillId="0" borderId="40" xfId="0" applyNumberFormat="1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" fontId="33" fillId="0" borderId="0" xfId="0" applyNumberFormat="1" applyFont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1" fontId="34" fillId="0" borderId="0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79" fillId="0" borderId="10" xfId="0" applyNumberFormat="1" applyFont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left" vertical="center" wrapText="1"/>
    </xf>
    <xf numFmtId="0" fontId="81" fillId="0" borderId="10" xfId="0" applyNumberFormat="1" applyFont="1" applyBorder="1" applyAlignment="1">
      <alignment horizontal="left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 wrapText="1"/>
    </xf>
    <xf numFmtId="0" fontId="83" fillId="41" borderId="19" xfId="0" applyFont="1" applyFill="1" applyBorder="1" applyAlignment="1">
      <alignment horizontal="center" vertical="center" wrapText="1"/>
    </xf>
    <xf numFmtId="0" fontId="83" fillId="44" borderId="19" xfId="0" applyFont="1" applyFill="1" applyBorder="1" applyAlignment="1">
      <alignment horizontal="center" vertical="center" wrapText="1"/>
    </xf>
    <xf numFmtId="0" fontId="83" fillId="45" borderId="19" xfId="0" applyFont="1" applyFill="1" applyBorder="1" applyAlignment="1">
      <alignment horizontal="center" vertical="center" wrapText="1"/>
    </xf>
    <xf numFmtId="0" fontId="83" fillId="46" borderId="19" xfId="0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vertical="center" wrapText="1"/>
    </xf>
    <xf numFmtId="0" fontId="84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left" vertical="center" wrapText="1"/>
    </xf>
    <xf numFmtId="1" fontId="3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2" fillId="0" borderId="12" xfId="0" applyNumberFormat="1" applyFont="1" applyBorder="1" applyAlignment="1">
      <alignment horizontal="left" vertical="center" wrapText="1"/>
    </xf>
    <xf numFmtId="0" fontId="12" fillId="50" borderId="0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1" fontId="83" fillId="33" borderId="10" xfId="0" applyNumberFormat="1" applyFont="1" applyFill="1" applyBorder="1" applyAlignment="1">
      <alignment horizontal="center" vertical="center" wrapText="1"/>
    </xf>
    <xf numFmtId="1" fontId="83" fillId="34" borderId="10" xfId="0" applyNumberFormat="1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1" fontId="83" fillId="36" borderId="10" xfId="0" applyNumberFormat="1" applyFont="1" applyFill="1" applyBorder="1" applyAlignment="1">
      <alignment horizontal="center" vertical="center" wrapText="1"/>
    </xf>
    <xf numFmtId="1" fontId="83" fillId="37" borderId="10" xfId="0" applyNumberFormat="1" applyFont="1" applyFill="1" applyBorder="1" applyAlignment="1">
      <alignment horizontal="center" vertical="center" wrapText="1"/>
    </xf>
    <xf numFmtId="0" fontId="83" fillId="38" borderId="10" xfId="0" applyNumberFormat="1" applyFont="1" applyFill="1" applyBorder="1" applyAlignment="1">
      <alignment horizontal="center" vertical="center" wrapText="1"/>
    </xf>
    <xf numFmtId="0" fontId="83" fillId="36" borderId="10" xfId="0" applyNumberFormat="1" applyFont="1" applyFill="1" applyBorder="1" applyAlignment="1">
      <alignment horizontal="center" vertical="center" wrapText="1"/>
    </xf>
    <xf numFmtId="1" fontId="83" fillId="38" borderId="10" xfId="0" applyNumberFormat="1" applyFont="1" applyFill="1" applyBorder="1" applyAlignment="1">
      <alignment horizontal="center" vertical="center" wrapText="1"/>
    </xf>
    <xf numFmtId="0" fontId="84" fillId="0" borderId="10" xfId="0" applyNumberFormat="1" applyFont="1" applyBorder="1" applyAlignment="1">
      <alignment vertical="center" wrapText="1"/>
    </xf>
    <xf numFmtId="0" fontId="12" fillId="0" borderId="42" xfId="0" applyNumberFormat="1" applyFont="1" applyBorder="1" applyAlignment="1">
      <alignment horizontal="left" vertical="center" wrapText="1"/>
    </xf>
    <xf numFmtId="0" fontId="12" fillId="0" borderId="36" xfId="0" applyNumberFormat="1" applyFont="1" applyBorder="1" applyAlignment="1">
      <alignment horizontal="left" vertical="center" wrapText="1"/>
    </xf>
    <xf numFmtId="0" fontId="3" fillId="0" borderId="43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1" fontId="19" fillId="0" borderId="44" xfId="0" applyNumberFormat="1" applyFont="1" applyBorder="1" applyAlignment="1">
      <alignment horizontal="left"/>
    </xf>
    <xf numFmtId="1" fontId="19" fillId="0" borderId="45" xfId="0" applyNumberFormat="1" applyFont="1" applyBorder="1" applyAlignment="1">
      <alignment horizontal="left"/>
    </xf>
    <xf numFmtId="1" fontId="19" fillId="0" borderId="46" xfId="0" applyNumberFormat="1" applyFont="1" applyBorder="1" applyAlignment="1">
      <alignment horizontal="left"/>
    </xf>
    <xf numFmtId="0" fontId="7" fillId="41" borderId="2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" fontId="19" fillId="0" borderId="49" xfId="0" applyNumberFormat="1" applyFont="1" applyBorder="1" applyAlignment="1">
      <alignment horizontal="left" vertical="center" wrapText="1"/>
    </xf>
    <xf numFmtId="1" fontId="19" fillId="0" borderId="50" xfId="0" applyNumberFormat="1" applyFont="1" applyBorder="1" applyAlignment="1">
      <alignment horizontal="left" vertical="center" wrapText="1"/>
    </xf>
    <xf numFmtId="1" fontId="19" fillId="0" borderId="51" xfId="0" applyNumberFormat="1" applyFont="1" applyBorder="1" applyAlignment="1">
      <alignment horizontal="left" vertical="center" wrapText="1"/>
    </xf>
    <xf numFmtId="0" fontId="12" fillId="0" borderId="5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53" xfId="0" applyNumberFormat="1" applyFont="1" applyBorder="1" applyAlignment="1">
      <alignment horizontal="left" vertical="center" wrapText="1"/>
    </xf>
    <xf numFmtId="0" fontId="37" fillId="0" borderId="0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12" fillId="38" borderId="28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0" fillId="0" borderId="0" xfId="0" applyNumberFormat="1" applyFont="1" applyBorder="1" applyAlignment="1">
      <alignment horizontal="center" vertical="center"/>
    </xf>
    <xf numFmtId="1" fontId="8" fillId="36" borderId="35" xfId="0" applyNumberFormat="1" applyFont="1" applyFill="1" applyBorder="1" applyAlignment="1">
      <alignment horizontal="center" vertical="center" wrapText="1"/>
    </xf>
    <xf numFmtId="1" fontId="8" fillId="36" borderId="36" xfId="0" applyNumberFormat="1" applyFont="1" applyFill="1" applyBorder="1" applyAlignment="1">
      <alignment horizontal="center" vertical="center" wrapText="1"/>
    </xf>
    <xf numFmtId="1" fontId="8" fillId="36" borderId="37" xfId="0" applyNumberFormat="1" applyFont="1" applyFill="1" applyBorder="1" applyAlignment="1">
      <alignment horizontal="center" vertical="center" wrapText="1"/>
    </xf>
    <xf numFmtId="1" fontId="8" fillId="36" borderId="32" xfId="0" applyNumberFormat="1" applyFont="1" applyFill="1" applyBorder="1" applyAlignment="1">
      <alignment horizontal="center" vertical="center" wrapText="1"/>
    </xf>
    <xf numFmtId="1" fontId="8" fillId="36" borderId="33" xfId="0" applyNumberFormat="1" applyFont="1" applyFill="1" applyBorder="1" applyAlignment="1">
      <alignment horizontal="center" vertical="center" wrapText="1"/>
    </xf>
    <xf numFmtId="1" fontId="8" fillId="36" borderId="3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wrapText="1"/>
    </xf>
    <xf numFmtId="0" fontId="12" fillId="51" borderId="28" xfId="0" applyNumberFormat="1" applyFont="1" applyFill="1" applyBorder="1" applyAlignment="1">
      <alignment horizontal="left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  <xf numFmtId="0" fontId="13" fillId="47" borderId="17" xfId="0" applyNumberFormat="1" applyFont="1" applyFill="1" applyBorder="1" applyAlignment="1">
      <alignment horizontal="center" vertical="center" wrapText="1"/>
    </xf>
    <xf numFmtId="1" fontId="13" fillId="47" borderId="18" xfId="0" applyNumberFormat="1" applyFont="1" applyFill="1" applyBorder="1" applyAlignment="1">
      <alignment horizontal="center" vertical="center" wrapText="1"/>
    </xf>
    <xf numFmtId="0" fontId="12" fillId="39" borderId="28" xfId="0" applyNumberFormat="1" applyFont="1" applyFill="1" applyBorder="1" applyAlignment="1">
      <alignment horizontal="center" vertical="center"/>
    </xf>
    <xf numFmtId="0" fontId="12" fillId="34" borderId="30" xfId="0" applyNumberFormat="1" applyFont="1" applyFill="1" applyBorder="1" applyAlignment="1">
      <alignment horizontal="center" vertical="center" wrapText="1"/>
    </xf>
    <xf numFmtId="1" fontId="12" fillId="34" borderId="29" xfId="0" applyNumberFormat="1" applyFont="1" applyFill="1" applyBorder="1" applyAlignment="1">
      <alignment horizontal="center" vertical="center" wrapText="1"/>
    </xf>
    <xf numFmtId="1" fontId="12" fillId="34" borderId="31" xfId="0" applyNumberFormat="1" applyFont="1" applyFill="1" applyBorder="1" applyAlignment="1">
      <alignment horizontal="center" vertical="center" wrapText="1"/>
    </xf>
    <xf numFmtId="0" fontId="12" fillId="36" borderId="30" xfId="0" applyNumberFormat="1" applyFont="1" applyFill="1" applyBorder="1" applyAlignment="1">
      <alignment horizontal="center" vertical="center" wrapText="1"/>
    </xf>
    <xf numFmtId="1" fontId="12" fillId="36" borderId="29" xfId="0" applyNumberFormat="1" applyFont="1" applyFill="1" applyBorder="1" applyAlignment="1">
      <alignment horizontal="center" vertical="center" wrapText="1"/>
    </xf>
    <xf numFmtId="1" fontId="12" fillId="36" borderId="31" xfId="0" applyNumberFormat="1" applyFont="1" applyFill="1" applyBorder="1" applyAlignment="1">
      <alignment horizontal="center" vertical="center" wrapText="1"/>
    </xf>
    <xf numFmtId="0" fontId="12" fillId="51" borderId="57" xfId="0" applyNumberFormat="1" applyFont="1" applyFill="1" applyBorder="1" applyAlignment="1">
      <alignment horizontal="left" vertical="center"/>
    </xf>
    <xf numFmtId="0" fontId="0" fillId="0" borderId="58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12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25" fillId="0" borderId="60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12" fillId="0" borderId="60" xfId="0" applyNumberFormat="1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1" fontId="14" fillId="0" borderId="66" xfId="0" applyNumberFormat="1" applyFont="1" applyBorder="1" applyAlignment="1">
      <alignment horizontal="center" vertical="center" wrapText="1"/>
    </xf>
    <xf numFmtId="1" fontId="14" fillId="0" borderId="67" xfId="0" applyNumberFormat="1" applyFont="1" applyBorder="1" applyAlignment="1">
      <alignment horizontal="center" vertical="center" wrapText="1"/>
    </xf>
    <xf numFmtId="0" fontId="12" fillId="37" borderId="30" xfId="0" applyNumberFormat="1" applyFont="1" applyFill="1" applyBorder="1" applyAlignment="1">
      <alignment horizontal="center" vertical="center" wrapText="1"/>
    </xf>
    <xf numFmtId="1" fontId="12" fillId="37" borderId="29" xfId="0" applyNumberFormat="1" applyFont="1" applyFill="1" applyBorder="1" applyAlignment="1">
      <alignment horizontal="center" vertical="center" wrapText="1"/>
    </xf>
    <xf numFmtId="1" fontId="12" fillId="37" borderId="31" xfId="0" applyNumberFormat="1" applyFont="1" applyFill="1" applyBorder="1" applyAlignment="1">
      <alignment horizontal="center" vertical="center" wrapText="1"/>
    </xf>
    <xf numFmtId="0" fontId="12" fillId="39" borderId="30" xfId="0" applyNumberFormat="1" applyFont="1" applyFill="1" applyBorder="1" applyAlignment="1">
      <alignment horizontal="center" vertical="center"/>
    </xf>
    <xf numFmtId="1" fontId="12" fillId="39" borderId="31" xfId="0" applyNumberFormat="1" applyFont="1" applyFill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top" wrapText="1"/>
    </xf>
    <xf numFmtId="1" fontId="3" fillId="0" borderId="68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wrapText="1"/>
    </xf>
    <xf numFmtId="0" fontId="12" fillId="33" borderId="30" xfId="0" applyNumberFormat="1" applyFont="1" applyFill="1" applyBorder="1" applyAlignment="1">
      <alignment horizontal="center" vertical="center" wrapText="1"/>
    </xf>
    <xf numFmtId="1" fontId="12" fillId="33" borderId="29" xfId="0" applyNumberFormat="1" applyFont="1" applyFill="1" applyBorder="1" applyAlignment="1">
      <alignment horizontal="center" vertical="center" wrapText="1"/>
    </xf>
    <xf numFmtId="1" fontId="12" fillId="33" borderId="31" xfId="0" applyNumberFormat="1" applyFont="1" applyFill="1" applyBorder="1" applyAlignment="1">
      <alignment horizontal="center" vertical="center" wrapText="1"/>
    </xf>
    <xf numFmtId="0" fontId="12" fillId="38" borderId="30" xfId="0" applyNumberFormat="1" applyFont="1" applyFill="1" applyBorder="1" applyAlignment="1">
      <alignment horizontal="center" vertical="center" wrapText="1"/>
    </xf>
    <xf numFmtId="1" fontId="12" fillId="38" borderId="29" xfId="0" applyNumberFormat="1" applyFont="1" applyFill="1" applyBorder="1" applyAlignment="1">
      <alignment horizontal="center" vertical="center" wrapText="1"/>
    </xf>
    <xf numFmtId="1" fontId="12" fillId="38" borderId="3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12" fillId="35" borderId="30" xfId="0" applyNumberFormat="1" applyFont="1" applyFill="1" applyBorder="1" applyAlignment="1">
      <alignment horizontal="center" vertical="center" wrapText="1"/>
    </xf>
    <xf numFmtId="1" fontId="12" fillId="35" borderId="29" xfId="0" applyNumberFormat="1" applyFont="1" applyFill="1" applyBorder="1" applyAlignment="1">
      <alignment horizontal="center" vertical="center" wrapText="1"/>
    </xf>
    <xf numFmtId="1" fontId="12" fillId="35" borderId="31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CCCFF"/>
      <rgbColor rgb="00FFFF99"/>
      <rgbColor rgb="00FFCC00"/>
      <rgbColor rgb="0000CCFF"/>
      <rgbColor rgb="00FCF305"/>
      <rgbColor rgb="00FF9900"/>
      <rgbColor rgb="00969696"/>
      <rgbColor rgb="00FFFFFF"/>
      <rgbColor rgb="0099CC00"/>
      <rgbColor rgb="00339966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tabSelected="1" view="pageBreakPreview" zoomScale="90" zoomScaleNormal="70" zoomScaleSheetLayoutView="90" zoomScalePageLayoutView="0" workbookViewId="0" topLeftCell="A88">
      <selection activeCell="A107" sqref="A107:AB107"/>
    </sheetView>
  </sheetViews>
  <sheetFormatPr defaultColWidth="6.59765625" defaultRowHeight="15" customHeight="1"/>
  <cols>
    <col min="1" max="1" width="3.3984375" style="1" customWidth="1"/>
    <col min="2" max="2" width="23.296875" style="1" customWidth="1"/>
    <col min="3" max="3" width="15.796875" style="82" customWidth="1"/>
    <col min="4" max="4" width="2.09765625" style="1" customWidth="1"/>
    <col min="5" max="5" width="3" style="1" customWidth="1"/>
    <col min="6" max="6" width="2.09765625" style="1" customWidth="1"/>
    <col min="7" max="10" width="3.5" style="1" customWidth="1"/>
    <col min="11" max="11" width="3" style="1" customWidth="1"/>
    <col min="12" max="15" width="3.5" style="1" customWidth="1"/>
    <col min="16" max="16" width="3" style="1" customWidth="1"/>
    <col min="17" max="20" width="3.5" style="1" customWidth="1"/>
    <col min="21" max="21" width="3" style="1" customWidth="1"/>
    <col min="22" max="25" width="3.5" style="1" customWidth="1"/>
    <col min="26" max="26" width="3" style="1" customWidth="1"/>
    <col min="27" max="30" width="3.5" style="1" customWidth="1"/>
    <col min="31" max="31" width="3" style="1" customWidth="1"/>
    <col min="32" max="35" width="3.5" style="1" customWidth="1"/>
    <col min="36" max="36" width="3" style="1" customWidth="1"/>
    <col min="37" max="38" width="4.296875" style="1" customWidth="1"/>
    <col min="39" max="39" width="3.5" style="1" customWidth="1"/>
    <col min="40" max="16384" width="6.59765625" style="1" customWidth="1"/>
  </cols>
  <sheetData>
    <row r="1" spans="1:39" ht="38.25" customHeight="1">
      <c r="A1" s="274" t="s">
        <v>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</row>
    <row r="2" spans="1:39" ht="14.25" customHeight="1">
      <c r="A2" s="114"/>
      <c r="B2" s="281" t="s">
        <v>126</v>
      </c>
      <c r="C2" s="281"/>
      <c r="D2" s="281"/>
      <c r="E2" s="281"/>
      <c r="F2" s="281"/>
      <c r="G2" s="281"/>
      <c r="H2" s="281"/>
      <c r="I2" s="281"/>
      <c r="J2" s="281"/>
      <c r="K2" s="281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321" t="s">
        <v>95</v>
      </c>
      <c r="AI2" s="321"/>
      <c r="AJ2" s="321"/>
      <c r="AK2" s="321"/>
      <c r="AL2" s="150"/>
      <c r="AM2" s="150"/>
    </row>
    <row r="3" spans="1:39" ht="13.5" customHeight="1">
      <c r="A3" s="115"/>
      <c r="B3" s="281" t="s">
        <v>88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</row>
    <row r="4" spans="1:39" ht="15.75" customHeight="1">
      <c r="A4" s="115"/>
      <c r="B4" s="250" t="s">
        <v>89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116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</row>
    <row r="5" spans="1:39" ht="15.75" customHeight="1">
      <c r="A5" s="115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116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</row>
    <row r="6" spans="1:39" ht="24" customHeight="1">
      <c r="A6" s="117"/>
      <c r="B6" s="118" t="s">
        <v>0</v>
      </c>
      <c r="C6" s="119" t="s">
        <v>91</v>
      </c>
      <c r="D6" s="120" t="s">
        <v>2</v>
      </c>
      <c r="E6" s="121" t="s">
        <v>3</v>
      </c>
      <c r="F6" s="120" t="s">
        <v>4</v>
      </c>
      <c r="G6" s="121" t="s">
        <v>5</v>
      </c>
      <c r="H6" s="120" t="s">
        <v>6</v>
      </c>
      <c r="I6" s="122"/>
      <c r="J6" s="123"/>
      <c r="K6" s="124"/>
      <c r="L6" s="123"/>
      <c r="M6" s="123"/>
      <c r="N6" s="123"/>
      <c r="O6" s="123"/>
      <c r="P6" s="124"/>
      <c r="Q6" s="123"/>
      <c r="R6" s="123"/>
      <c r="S6" s="123"/>
      <c r="T6" s="123"/>
      <c r="U6" s="124"/>
      <c r="V6" s="123"/>
      <c r="W6" s="123"/>
      <c r="X6" s="123"/>
      <c r="Y6" s="123"/>
      <c r="Z6" s="124"/>
      <c r="AA6" s="123"/>
      <c r="AB6" s="123"/>
      <c r="AC6" s="123"/>
      <c r="AD6" s="123"/>
      <c r="AE6" s="124"/>
      <c r="AF6" s="123"/>
      <c r="AG6" s="123"/>
      <c r="AH6" s="123"/>
      <c r="AI6" s="123"/>
      <c r="AJ6" s="124"/>
      <c r="AK6" s="123"/>
      <c r="AL6" s="123"/>
      <c r="AM6" s="123"/>
    </row>
    <row r="7" spans="1:39" ht="16.5" customHeight="1">
      <c r="A7" s="333"/>
      <c r="B7" s="334"/>
      <c r="C7" s="334"/>
      <c r="D7" s="334"/>
      <c r="E7" s="334"/>
      <c r="F7" s="335"/>
      <c r="G7" s="268" t="s">
        <v>7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70"/>
    </row>
    <row r="8" spans="1:39" ht="14.25" customHeight="1">
      <c r="A8" s="299" t="s">
        <v>8</v>
      </c>
      <c r="B8" s="309" t="s">
        <v>9</v>
      </c>
      <c r="C8" s="302" t="s">
        <v>90</v>
      </c>
      <c r="D8" s="303" t="s">
        <v>10</v>
      </c>
      <c r="E8" s="304"/>
      <c r="F8" s="305"/>
      <c r="G8" s="290" t="s">
        <v>11</v>
      </c>
      <c r="H8" s="291"/>
      <c r="I8" s="291"/>
      <c r="J8" s="291"/>
      <c r="K8" s="291"/>
      <c r="L8" s="291"/>
      <c r="M8" s="291"/>
      <c r="N8" s="291"/>
      <c r="O8" s="291"/>
      <c r="P8" s="292"/>
      <c r="Q8" s="293" t="s">
        <v>12</v>
      </c>
      <c r="R8" s="294"/>
      <c r="S8" s="294"/>
      <c r="T8" s="294"/>
      <c r="U8" s="294"/>
      <c r="V8" s="294"/>
      <c r="W8" s="294"/>
      <c r="X8" s="294"/>
      <c r="Y8" s="294"/>
      <c r="Z8" s="295"/>
      <c r="AA8" s="325" t="s">
        <v>13</v>
      </c>
      <c r="AB8" s="326"/>
      <c r="AC8" s="326"/>
      <c r="AD8" s="326"/>
      <c r="AE8" s="326"/>
      <c r="AF8" s="326"/>
      <c r="AG8" s="326"/>
      <c r="AH8" s="326"/>
      <c r="AI8" s="326"/>
      <c r="AJ8" s="327"/>
      <c r="AK8" s="310" t="s">
        <v>14</v>
      </c>
      <c r="AL8" s="310" t="s">
        <v>15</v>
      </c>
      <c r="AM8" s="310" t="s">
        <v>16</v>
      </c>
    </row>
    <row r="9" spans="1:39" ht="14.25" customHeight="1">
      <c r="A9" s="300"/>
      <c r="B9" s="300"/>
      <c r="C9" s="300"/>
      <c r="D9" s="306"/>
      <c r="E9" s="307"/>
      <c r="F9" s="308"/>
      <c r="G9" s="322" t="s">
        <v>17</v>
      </c>
      <c r="H9" s="323"/>
      <c r="I9" s="323"/>
      <c r="J9" s="323"/>
      <c r="K9" s="324"/>
      <c r="L9" s="189" t="s">
        <v>18</v>
      </c>
      <c r="M9" s="185"/>
      <c r="N9" s="185"/>
      <c r="O9" s="185"/>
      <c r="P9" s="190"/>
      <c r="Q9" s="330" t="s">
        <v>19</v>
      </c>
      <c r="R9" s="331"/>
      <c r="S9" s="331"/>
      <c r="T9" s="331"/>
      <c r="U9" s="332"/>
      <c r="V9" s="197" t="s">
        <v>20</v>
      </c>
      <c r="W9" s="198"/>
      <c r="X9" s="198"/>
      <c r="Y9" s="198"/>
      <c r="Z9" s="199"/>
      <c r="AA9" s="313" t="s">
        <v>21</v>
      </c>
      <c r="AB9" s="314"/>
      <c r="AC9" s="314"/>
      <c r="AD9" s="314"/>
      <c r="AE9" s="315"/>
      <c r="AF9" s="186" t="s">
        <v>22</v>
      </c>
      <c r="AG9" s="187"/>
      <c r="AH9" s="187"/>
      <c r="AI9" s="187"/>
      <c r="AJ9" s="188"/>
      <c r="AK9" s="311"/>
      <c r="AL9" s="311"/>
      <c r="AM9" s="311"/>
    </row>
    <row r="10" spans="1:39" ht="21.75" customHeight="1" thickBot="1">
      <c r="A10" s="301"/>
      <c r="B10" s="301"/>
      <c r="C10" s="301"/>
      <c r="D10" s="27" t="s">
        <v>23</v>
      </c>
      <c r="E10" s="27" t="s">
        <v>24</v>
      </c>
      <c r="F10" s="27" t="s">
        <v>25</v>
      </c>
      <c r="G10" s="28" t="s">
        <v>1</v>
      </c>
      <c r="H10" s="28" t="s">
        <v>5</v>
      </c>
      <c r="I10" s="28" t="s">
        <v>3</v>
      </c>
      <c r="J10" s="28" t="s">
        <v>5</v>
      </c>
      <c r="K10" s="176" t="s">
        <v>26</v>
      </c>
      <c r="L10" s="29" t="s">
        <v>1</v>
      </c>
      <c r="M10" s="29" t="s">
        <v>5</v>
      </c>
      <c r="N10" s="29" t="s">
        <v>3</v>
      </c>
      <c r="O10" s="29" t="s">
        <v>5</v>
      </c>
      <c r="P10" s="177" t="s">
        <v>26</v>
      </c>
      <c r="Q10" s="30" t="s">
        <v>1</v>
      </c>
      <c r="R10" s="30" t="s">
        <v>5</v>
      </c>
      <c r="S10" s="30" t="s">
        <v>3</v>
      </c>
      <c r="T10" s="30" t="s">
        <v>5</v>
      </c>
      <c r="U10" s="178" t="s">
        <v>26</v>
      </c>
      <c r="V10" s="31" t="s">
        <v>1</v>
      </c>
      <c r="W10" s="31" t="s">
        <v>5</v>
      </c>
      <c r="X10" s="31" t="s">
        <v>3</v>
      </c>
      <c r="Y10" s="31" t="s">
        <v>5</v>
      </c>
      <c r="Z10" s="179" t="s">
        <v>26</v>
      </c>
      <c r="AA10" s="32" t="s">
        <v>1</v>
      </c>
      <c r="AB10" s="32" t="s">
        <v>5</v>
      </c>
      <c r="AC10" s="32" t="s">
        <v>3</v>
      </c>
      <c r="AD10" s="32" t="s">
        <v>5</v>
      </c>
      <c r="AE10" s="180" t="s">
        <v>26</v>
      </c>
      <c r="AF10" s="33" t="s">
        <v>1</v>
      </c>
      <c r="AG10" s="33" t="s">
        <v>5</v>
      </c>
      <c r="AH10" s="33" t="s">
        <v>3</v>
      </c>
      <c r="AI10" s="33" t="s">
        <v>5</v>
      </c>
      <c r="AJ10" s="181" t="s">
        <v>26</v>
      </c>
      <c r="AK10" s="312"/>
      <c r="AL10" s="312"/>
      <c r="AM10" s="312"/>
    </row>
    <row r="11" spans="1:39" ht="18.75" customHeight="1">
      <c r="A11" s="296" t="s">
        <v>27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8"/>
    </row>
    <row r="12" spans="1:39" ht="16.5" customHeight="1">
      <c r="A12" s="34">
        <v>1</v>
      </c>
      <c r="B12" s="35" t="s">
        <v>28</v>
      </c>
      <c r="C12" s="76" t="s">
        <v>128</v>
      </c>
      <c r="D12" s="36">
        <v>4</v>
      </c>
      <c r="E12" s="36" t="s">
        <v>29</v>
      </c>
      <c r="F12" s="37"/>
      <c r="G12" s="133"/>
      <c r="H12" s="133"/>
      <c r="I12" s="133">
        <v>20</v>
      </c>
      <c r="J12" s="133">
        <v>30</v>
      </c>
      <c r="K12" s="133">
        <v>2</v>
      </c>
      <c r="L12" s="134"/>
      <c r="M12" s="134"/>
      <c r="N12" s="134">
        <v>20</v>
      </c>
      <c r="O12" s="134">
        <v>30</v>
      </c>
      <c r="P12" s="134">
        <v>2</v>
      </c>
      <c r="Q12" s="135"/>
      <c r="R12" s="135"/>
      <c r="S12" s="135">
        <v>20</v>
      </c>
      <c r="T12" s="135">
        <v>30</v>
      </c>
      <c r="U12" s="135">
        <v>2</v>
      </c>
      <c r="V12" s="136"/>
      <c r="W12" s="136"/>
      <c r="X12" s="136">
        <v>30</v>
      </c>
      <c r="Y12" s="136">
        <v>45</v>
      </c>
      <c r="Z12" s="136">
        <v>3</v>
      </c>
      <c r="AA12" s="137"/>
      <c r="AB12" s="97"/>
      <c r="AC12" s="97"/>
      <c r="AD12" s="97"/>
      <c r="AE12" s="97"/>
      <c r="AF12" s="98"/>
      <c r="AG12" s="98"/>
      <c r="AH12" s="98"/>
      <c r="AI12" s="98"/>
      <c r="AJ12" s="98"/>
      <c r="AK12" s="38">
        <f aca="true" t="shared" si="0" ref="AK12:AK21">SUM(G12,I12,L12,N12,Q12,S12,V12,X12,AA12,AC12,AF12,AH12)</f>
        <v>90</v>
      </c>
      <c r="AL12" s="38">
        <f aca="true" t="shared" si="1" ref="AL12:AL21">SUM(G12:J12,L12:O12,Q12:T12,V12:Y12,AA12:AD12,AF12:AI12)</f>
        <v>225</v>
      </c>
      <c r="AM12" s="38">
        <f>SUM(K12,P12,U12,Z12,AE12,AJ12)</f>
        <v>9</v>
      </c>
    </row>
    <row r="13" spans="1:39" ht="16.5" customHeight="1">
      <c r="A13" s="34">
        <v>2</v>
      </c>
      <c r="B13" s="35" t="s">
        <v>30</v>
      </c>
      <c r="C13" s="76" t="s">
        <v>129</v>
      </c>
      <c r="D13" s="37"/>
      <c r="E13" s="36">
        <v>1</v>
      </c>
      <c r="F13" s="37"/>
      <c r="G13" s="133"/>
      <c r="H13" s="133"/>
      <c r="I13" s="133">
        <v>10</v>
      </c>
      <c r="J13" s="133">
        <v>15</v>
      </c>
      <c r="K13" s="133">
        <v>1</v>
      </c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6"/>
      <c r="W13" s="136"/>
      <c r="X13" s="136"/>
      <c r="Y13" s="136"/>
      <c r="Z13" s="136"/>
      <c r="AA13" s="137"/>
      <c r="AB13" s="97"/>
      <c r="AC13" s="97"/>
      <c r="AD13" s="97"/>
      <c r="AE13" s="97"/>
      <c r="AF13" s="98"/>
      <c r="AG13" s="98"/>
      <c r="AH13" s="98"/>
      <c r="AI13" s="98"/>
      <c r="AJ13" s="98"/>
      <c r="AK13" s="38">
        <f t="shared" si="0"/>
        <v>10</v>
      </c>
      <c r="AL13" s="38">
        <f t="shared" si="1"/>
        <v>25</v>
      </c>
      <c r="AM13" s="38">
        <f>SUM(K13,P13,U13,Z13,AE13,AJ13)</f>
        <v>1</v>
      </c>
    </row>
    <row r="14" spans="1:39" ht="16.5" customHeight="1">
      <c r="A14" s="84">
        <v>3</v>
      </c>
      <c r="B14" s="90" t="s">
        <v>31</v>
      </c>
      <c r="C14" s="85" t="s">
        <v>130</v>
      </c>
      <c r="D14" s="86"/>
      <c r="E14" s="287">
        <v>3</v>
      </c>
      <c r="F14" s="86"/>
      <c r="G14" s="138"/>
      <c r="H14" s="138"/>
      <c r="I14" s="138"/>
      <c r="J14" s="138"/>
      <c r="K14" s="255"/>
      <c r="L14" s="139"/>
      <c r="M14" s="139"/>
      <c r="N14" s="139"/>
      <c r="O14" s="139"/>
      <c r="P14" s="285"/>
      <c r="Q14" s="140">
        <v>10</v>
      </c>
      <c r="R14" s="140">
        <v>5</v>
      </c>
      <c r="S14" s="140"/>
      <c r="T14" s="140"/>
      <c r="U14" s="140">
        <v>1</v>
      </c>
      <c r="V14" s="141"/>
      <c r="W14" s="141"/>
      <c r="X14" s="141"/>
      <c r="Y14" s="141"/>
      <c r="Z14" s="141"/>
      <c r="AA14" s="142"/>
      <c r="AB14" s="102"/>
      <c r="AC14" s="102"/>
      <c r="AD14" s="102"/>
      <c r="AE14" s="102"/>
      <c r="AF14" s="103"/>
      <c r="AG14" s="103"/>
      <c r="AH14" s="103"/>
      <c r="AI14" s="103"/>
      <c r="AJ14" s="103"/>
      <c r="AK14" s="91">
        <f t="shared" si="0"/>
        <v>10</v>
      </c>
      <c r="AL14" s="91">
        <f t="shared" si="1"/>
        <v>15</v>
      </c>
      <c r="AM14" s="283">
        <f>SUM(K14,P14,U14,Z14,AE14,AJ14)</f>
        <v>1</v>
      </c>
    </row>
    <row r="15" spans="1:39" ht="16.5" customHeight="1">
      <c r="A15" s="87">
        <v>4</v>
      </c>
      <c r="B15" s="92" t="s">
        <v>32</v>
      </c>
      <c r="C15" s="88" t="s">
        <v>131</v>
      </c>
      <c r="D15" s="89"/>
      <c r="E15" s="288"/>
      <c r="F15" s="89"/>
      <c r="G15" s="143"/>
      <c r="H15" s="143"/>
      <c r="I15" s="143"/>
      <c r="J15" s="143"/>
      <c r="K15" s="256"/>
      <c r="L15" s="144"/>
      <c r="M15" s="144"/>
      <c r="N15" s="144"/>
      <c r="O15" s="144"/>
      <c r="P15" s="286"/>
      <c r="Q15" s="145">
        <v>10</v>
      </c>
      <c r="R15" s="145">
        <v>5</v>
      </c>
      <c r="S15" s="145"/>
      <c r="T15" s="145"/>
      <c r="U15" s="145"/>
      <c r="V15" s="146"/>
      <c r="W15" s="146"/>
      <c r="X15" s="146"/>
      <c r="Y15" s="146"/>
      <c r="Z15" s="146"/>
      <c r="AA15" s="147"/>
      <c r="AB15" s="104"/>
      <c r="AC15" s="104"/>
      <c r="AD15" s="104"/>
      <c r="AE15" s="104"/>
      <c r="AF15" s="105"/>
      <c r="AG15" s="105"/>
      <c r="AH15" s="105"/>
      <c r="AI15" s="105"/>
      <c r="AJ15" s="105"/>
      <c r="AK15" s="93">
        <f t="shared" si="0"/>
        <v>10</v>
      </c>
      <c r="AL15" s="93">
        <f t="shared" si="1"/>
        <v>15</v>
      </c>
      <c r="AM15" s="284"/>
    </row>
    <row r="16" spans="1:39" ht="16.5" customHeight="1">
      <c r="A16" s="34">
        <v>5</v>
      </c>
      <c r="B16" s="35" t="s">
        <v>33</v>
      </c>
      <c r="C16" s="76" t="s">
        <v>132</v>
      </c>
      <c r="D16" s="37"/>
      <c r="E16" s="36">
        <v>1</v>
      </c>
      <c r="F16" s="37"/>
      <c r="G16" s="133">
        <v>15</v>
      </c>
      <c r="H16" s="133">
        <v>15</v>
      </c>
      <c r="I16" s="133"/>
      <c r="J16" s="133"/>
      <c r="K16" s="133">
        <v>1</v>
      </c>
      <c r="L16" s="134"/>
      <c r="M16" s="134"/>
      <c r="N16" s="134"/>
      <c r="O16" s="134"/>
      <c r="P16" s="134"/>
      <c r="Q16" s="135"/>
      <c r="R16" s="135"/>
      <c r="S16" s="135"/>
      <c r="T16" s="135"/>
      <c r="U16" s="135"/>
      <c r="V16" s="136"/>
      <c r="W16" s="136"/>
      <c r="X16" s="136"/>
      <c r="Y16" s="136"/>
      <c r="Z16" s="136"/>
      <c r="AA16" s="137"/>
      <c r="AB16" s="97"/>
      <c r="AC16" s="97"/>
      <c r="AD16" s="97"/>
      <c r="AE16" s="97"/>
      <c r="AF16" s="98"/>
      <c r="AG16" s="98"/>
      <c r="AH16" s="98"/>
      <c r="AI16" s="98"/>
      <c r="AJ16" s="98"/>
      <c r="AK16" s="93">
        <f t="shared" si="0"/>
        <v>15</v>
      </c>
      <c r="AL16" s="38">
        <f t="shared" si="1"/>
        <v>30</v>
      </c>
      <c r="AM16" s="38">
        <v>1</v>
      </c>
    </row>
    <row r="17" spans="1:39" s="155" customFormat="1" ht="70.5" customHeight="1">
      <c r="A17" s="227">
        <v>6</v>
      </c>
      <c r="B17" s="218" t="s">
        <v>215</v>
      </c>
      <c r="C17" s="219" t="s">
        <v>133</v>
      </c>
      <c r="D17" s="220"/>
      <c r="E17" s="221">
        <v>3</v>
      </c>
      <c r="F17" s="220"/>
      <c r="G17" s="222"/>
      <c r="H17" s="222"/>
      <c r="I17" s="222"/>
      <c r="J17" s="222"/>
      <c r="K17" s="222"/>
      <c r="L17" s="223"/>
      <c r="M17" s="223"/>
      <c r="N17" s="223"/>
      <c r="O17" s="223"/>
      <c r="P17" s="223"/>
      <c r="Q17" s="224"/>
      <c r="R17" s="224"/>
      <c r="S17" s="224">
        <v>15</v>
      </c>
      <c r="T17" s="224">
        <v>45</v>
      </c>
      <c r="U17" s="224">
        <v>2</v>
      </c>
      <c r="V17" s="225"/>
      <c r="W17" s="156"/>
      <c r="X17" s="156"/>
      <c r="Y17" s="156"/>
      <c r="Z17" s="156"/>
      <c r="AA17" s="96"/>
      <c r="AB17" s="96"/>
      <c r="AC17" s="96"/>
      <c r="AD17" s="96"/>
      <c r="AE17" s="96"/>
      <c r="AF17" s="157"/>
      <c r="AG17" s="157"/>
      <c r="AH17" s="157"/>
      <c r="AI17" s="157"/>
      <c r="AJ17" s="157"/>
      <c r="AK17" s="93">
        <f t="shared" si="0"/>
        <v>15</v>
      </c>
      <c r="AL17" s="38">
        <f t="shared" si="1"/>
        <v>60</v>
      </c>
      <c r="AM17" s="217">
        <v>2</v>
      </c>
    </row>
    <row r="18" spans="1:39" ht="16.5" customHeight="1">
      <c r="A18" s="34">
        <v>7</v>
      </c>
      <c r="B18" s="35" t="s">
        <v>34</v>
      </c>
      <c r="C18" s="76" t="s">
        <v>134</v>
      </c>
      <c r="D18" s="37"/>
      <c r="E18" s="36">
        <v>1</v>
      </c>
      <c r="F18" s="37"/>
      <c r="G18" s="133">
        <v>15</v>
      </c>
      <c r="H18" s="133">
        <v>45</v>
      </c>
      <c r="I18" s="133"/>
      <c r="J18" s="133"/>
      <c r="K18" s="133">
        <v>2</v>
      </c>
      <c r="L18" s="134"/>
      <c r="M18" s="134"/>
      <c r="N18" s="134"/>
      <c r="O18" s="134"/>
      <c r="P18" s="134"/>
      <c r="Q18" s="135"/>
      <c r="R18" s="135"/>
      <c r="S18" s="135"/>
      <c r="T18" s="135"/>
      <c r="U18" s="135"/>
      <c r="V18" s="136"/>
      <c r="W18" s="136"/>
      <c r="X18" s="136"/>
      <c r="Y18" s="136"/>
      <c r="Z18" s="136"/>
      <c r="AA18" s="137"/>
      <c r="AB18" s="97"/>
      <c r="AC18" s="97"/>
      <c r="AD18" s="97"/>
      <c r="AE18" s="97"/>
      <c r="AF18" s="98"/>
      <c r="AG18" s="98"/>
      <c r="AH18" s="98"/>
      <c r="AI18" s="98"/>
      <c r="AJ18" s="98"/>
      <c r="AK18" s="93">
        <f t="shared" si="0"/>
        <v>15</v>
      </c>
      <c r="AL18" s="38">
        <f t="shared" si="1"/>
        <v>60</v>
      </c>
      <c r="AM18" s="38">
        <v>2</v>
      </c>
    </row>
    <row r="19" spans="1:39" ht="16.5" customHeight="1">
      <c r="A19" s="34">
        <v>8</v>
      </c>
      <c r="B19" s="39" t="s">
        <v>35</v>
      </c>
      <c r="C19" s="76" t="s">
        <v>135</v>
      </c>
      <c r="D19" s="37"/>
      <c r="E19" s="37"/>
      <c r="F19" s="36">
        <v>1</v>
      </c>
      <c r="G19" s="133">
        <v>2</v>
      </c>
      <c r="H19" s="133"/>
      <c r="I19" s="133"/>
      <c r="J19" s="133"/>
      <c r="K19" s="133">
        <v>0</v>
      </c>
      <c r="L19" s="134"/>
      <c r="M19" s="134"/>
      <c r="N19" s="134"/>
      <c r="O19" s="134"/>
      <c r="P19" s="134"/>
      <c r="Q19" s="135"/>
      <c r="R19" s="135"/>
      <c r="S19" s="135"/>
      <c r="T19" s="135"/>
      <c r="U19" s="135"/>
      <c r="V19" s="136"/>
      <c r="W19" s="136"/>
      <c r="X19" s="136"/>
      <c r="Y19" s="136"/>
      <c r="Z19" s="136"/>
      <c r="AA19" s="137"/>
      <c r="AB19" s="97"/>
      <c r="AC19" s="97"/>
      <c r="AD19" s="97"/>
      <c r="AE19" s="97"/>
      <c r="AF19" s="98"/>
      <c r="AG19" s="98"/>
      <c r="AH19" s="98"/>
      <c r="AI19" s="98"/>
      <c r="AJ19" s="98"/>
      <c r="AK19" s="93">
        <f t="shared" si="0"/>
        <v>2</v>
      </c>
      <c r="AL19" s="38">
        <f t="shared" si="1"/>
        <v>2</v>
      </c>
      <c r="AM19" s="38">
        <f>SUM(K19,P19,U19,Z19,AE19,AJ19)</f>
        <v>0</v>
      </c>
    </row>
    <row r="20" spans="1:39" ht="16.5" customHeight="1">
      <c r="A20" s="34">
        <v>9</v>
      </c>
      <c r="B20" s="39" t="s">
        <v>36</v>
      </c>
      <c r="C20" s="76" t="s">
        <v>136</v>
      </c>
      <c r="D20" s="37"/>
      <c r="E20" s="37"/>
      <c r="F20" s="36">
        <v>1</v>
      </c>
      <c r="G20" s="133">
        <v>2</v>
      </c>
      <c r="H20" s="133"/>
      <c r="I20" s="133"/>
      <c r="J20" s="133"/>
      <c r="K20" s="133">
        <v>0</v>
      </c>
      <c r="L20" s="134"/>
      <c r="M20" s="134"/>
      <c r="N20" s="134"/>
      <c r="O20" s="134"/>
      <c r="P20" s="134"/>
      <c r="Q20" s="135"/>
      <c r="R20" s="135"/>
      <c r="S20" s="135"/>
      <c r="T20" s="135"/>
      <c r="U20" s="135"/>
      <c r="V20" s="136"/>
      <c r="W20" s="136"/>
      <c r="X20" s="136"/>
      <c r="Y20" s="136"/>
      <c r="Z20" s="136"/>
      <c r="AA20" s="137"/>
      <c r="AB20" s="97"/>
      <c r="AC20" s="97"/>
      <c r="AD20" s="97"/>
      <c r="AE20" s="97"/>
      <c r="AF20" s="98"/>
      <c r="AG20" s="98"/>
      <c r="AH20" s="98"/>
      <c r="AI20" s="98"/>
      <c r="AJ20" s="98"/>
      <c r="AK20" s="93">
        <f t="shared" si="0"/>
        <v>2</v>
      </c>
      <c r="AL20" s="38">
        <f t="shared" si="1"/>
        <v>2</v>
      </c>
      <c r="AM20" s="38">
        <f>SUM(K20,P20,U20,Z20,AE20,AJ20)</f>
        <v>0</v>
      </c>
    </row>
    <row r="21" spans="1:39" ht="32.25" customHeight="1">
      <c r="A21" s="34">
        <v>10</v>
      </c>
      <c r="B21" s="226" t="s">
        <v>154</v>
      </c>
      <c r="C21" s="76" t="s">
        <v>137</v>
      </c>
      <c r="D21" s="37"/>
      <c r="E21" s="36">
        <v>1</v>
      </c>
      <c r="F21" s="37"/>
      <c r="G21" s="95">
        <v>15</v>
      </c>
      <c r="H21" s="95">
        <v>45</v>
      </c>
      <c r="I21" s="95"/>
      <c r="J21" s="95"/>
      <c r="K21" s="95">
        <v>2</v>
      </c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1"/>
      <c r="W21" s="101"/>
      <c r="X21" s="101"/>
      <c r="Y21" s="101"/>
      <c r="Z21" s="101"/>
      <c r="AA21" s="97"/>
      <c r="AB21" s="97"/>
      <c r="AC21" s="97"/>
      <c r="AD21" s="97"/>
      <c r="AE21" s="97"/>
      <c r="AF21" s="98"/>
      <c r="AG21" s="98"/>
      <c r="AH21" s="98"/>
      <c r="AI21" s="98"/>
      <c r="AJ21" s="98"/>
      <c r="AK21" s="93">
        <f t="shared" si="0"/>
        <v>15</v>
      </c>
      <c r="AL21" s="38">
        <f t="shared" si="1"/>
        <v>60</v>
      </c>
      <c r="AM21" s="38">
        <f>SUM(K21,P21,U21,Z21,AE21,AJ21)</f>
        <v>2</v>
      </c>
    </row>
    <row r="22" spans="1:39" ht="18.75" customHeight="1">
      <c r="A22" s="289" t="s">
        <v>37</v>
      </c>
      <c r="B22" s="273"/>
      <c r="C22" s="77"/>
      <c r="D22" s="40"/>
      <c r="E22" s="40"/>
      <c r="F22" s="40"/>
      <c r="G22" s="40">
        <f>SUM(G12:G21)</f>
        <v>49</v>
      </c>
      <c r="H22" s="40">
        <f aca="true" t="shared" si="2" ref="H22:AM22">SUM(H12:H21)</f>
        <v>105</v>
      </c>
      <c r="I22" s="40">
        <f t="shared" si="2"/>
        <v>30</v>
      </c>
      <c r="J22" s="40">
        <f t="shared" si="2"/>
        <v>45</v>
      </c>
      <c r="K22" s="41">
        <f t="shared" si="2"/>
        <v>8</v>
      </c>
      <c r="L22" s="40">
        <f t="shared" si="2"/>
        <v>0</v>
      </c>
      <c r="M22" s="40">
        <f t="shared" si="2"/>
        <v>0</v>
      </c>
      <c r="N22" s="40">
        <f t="shared" si="2"/>
        <v>20</v>
      </c>
      <c r="O22" s="40">
        <f t="shared" si="2"/>
        <v>30</v>
      </c>
      <c r="P22" s="40">
        <f t="shared" si="2"/>
        <v>2</v>
      </c>
      <c r="Q22" s="40">
        <f t="shared" si="2"/>
        <v>20</v>
      </c>
      <c r="R22" s="40">
        <f t="shared" si="2"/>
        <v>10</v>
      </c>
      <c r="S22" s="40">
        <f t="shared" si="2"/>
        <v>35</v>
      </c>
      <c r="T22" s="40">
        <f t="shared" si="2"/>
        <v>75</v>
      </c>
      <c r="U22" s="40">
        <f t="shared" si="2"/>
        <v>5</v>
      </c>
      <c r="V22" s="40">
        <f t="shared" si="2"/>
        <v>0</v>
      </c>
      <c r="W22" s="40">
        <f t="shared" si="2"/>
        <v>0</v>
      </c>
      <c r="X22" s="40">
        <f t="shared" si="2"/>
        <v>30</v>
      </c>
      <c r="Y22" s="40">
        <f t="shared" si="2"/>
        <v>45</v>
      </c>
      <c r="Z22" s="40">
        <f t="shared" si="2"/>
        <v>3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0</v>
      </c>
      <c r="AE22" s="40">
        <f t="shared" si="2"/>
        <v>0</v>
      </c>
      <c r="AF22" s="40">
        <f t="shared" si="2"/>
        <v>0</v>
      </c>
      <c r="AG22" s="40">
        <f t="shared" si="2"/>
        <v>0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184</v>
      </c>
      <c r="AL22" s="41">
        <f t="shared" si="2"/>
        <v>494</v>
      </c>
      <c r="AM22" s="41">
        <f t="shared" si="2"/>
        <v>18</v>
      </c>
    </row>
    <row r="23" spans="1:39" ht="22.5" customHeight="1">
      <c r="A23" s="282" t="s">
        <v>38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3"/>
    </row>
    <row r="24" spans="1:39" ht="16.5" customHeight="1">
      <c r="A24" s="42">
        <v>11</v>
      </c>
      <c r="B24" s="43" t="s">
        <v>39</v>
      </c>
      <c r="C24" s="76" t="s">
        <v>138</v>
      </c>
      <c r="D24" s="44"/>
      <c r="E24" s="45">
        <v>1</v>
      </c>
      <c r="F24" s="44"/>
      <c r="G24" s="71">
        <v>10</v>
      </c>
      <c r="H24" s="71">
        <v>15</v>
      </c>
      <c r="I24" s="4"/>
      <c r="J24" s="4"/>
      <c r="K24" s="72">
        <v>1</v>
      </c>
      <c r="L24" s="6"/>
      <c r="M24" s="6"/>
      <c r="N24" s="6"/>
      <c r="O24" s="6"/>
      <c r="P24" s="7"/>
      <c r="Q24" s="8"/>
      <c r="R24" s="8"/>
      <c r="S24" s="8"/>
      <c r="T24" s="8"/>
      <c r="U24" s="9"/>
      <c r="V24" s="10"/>
      <c r="W24" s="10"/>
      <c r="X24" s="10"/>
      <c r="Y24" s="10"/>
      <c r="Z24" s="11"/>
      <c r="AA24" s="21"/>
      <c r="AB24" s="21"/>
      <c r="AC24" s="21"/>
      <c r="AD24" s="21"/>
      <c r="AE24" s="22"/>
      <c r="AF24" s="14"/>
      <c r="AG24" s="14"/>
      <c r="AH24" s="14"/>
      <c r="AI24" s="14"/>
      <c r="AJ24" s="15"/>
      <c r="AK24" s="38">
        <f aca="true" t="shared" si="3" ref="AK24:AK41">SUM(G24,I24,L24,N24,Q24,S24,V24,X24,AA24,AC24,AF24,AH24)</f>
        <v>10</v>
      </c>
      <c r="AL24" s="38">
        <f aca="true" t="shared" si="4" ref="AL24:AL41">SUM(G24:J24,L24:O24,Q24:T24,V24:Y24,AA24:AD24,AF24:AI24)</f>
        <v>25</v>
      </c>
      <c r="AM24" s="38">
        <f aca="true" t="shared" si="5" ref="AM24:AM41">SUM(K24,P24,U24,Z24,AE24,AJ24)</f>
        <v>1</v>
      </c>
    </row>
    <row r="25" spans="1:39" ht="16.5" customHeight="1">
      <c r="A25" s="42">
        <v>12</v>
      </c>
      <c r="B25" s="43" t="s">
        <v>40</v>
      </c>
      <c r="C25" s="76" t="s">
        <v>139</v>
      </c>
      <c r="D25" s="44"/>
      <c r="E25" s="45">
        <v>1</v>
      </c>
      <c r="F25" s="44"/>
      <c r="G25" s="71">
        <v>10</v>
      </c>
      <c r="H25" s="71">
        <v>15</v>
      </c>
      <c r="I25" s="71">
        <v>10</v>
      </c>
      <c r="J25" s="71">
        <v>15</v>
      </c>
      <c r="K25" s="72">
        <v>2</v>
      </c>
      <c r="L25" s="6"/>
      <c r="M25" s="6"/>
      <c r="N25" s="6"/>
      <c r="O25" s="6"/>
      <c r="P25" s="7"/>
      <c r="Q25" s="8"/>
      <c r="R25" s="8"/>
      <c r="S25" s="8"/>
      <c r="T25" s="8"/>
      <c r="U25" s="9"/>
      <c r="V25" s="10"/>
      <c r="W25" s="10"/>
      <c r="X25" s="10"/>
      <c r="Y25" s="10"/>
      <c r="Z25" s="11"/>
      <c r="AA25" s="21"/>
      <c r="AB25" s="21"/>
      <c r="AC25" s="21"/>
      <c r="AD25" s="21"/>
      <c r="AE25" s="22"/>
      <c r="AF25" s="14"/>
      <c r="AG25" s="14"/>
      <c r="AH25" s="14"/>
      <c r="AI25" s="14"/>
      <c r="AJ25" s="15"/>
      <c r="AK25" s="38">
        <f t="shared" si="3"/>
        <v>20</v>
      </c>
      <c r="AL25" s="38">
        <f t="shared" si="4"/>
        <v>50</v>
      </c>
      <c r="AM25" s="38">
        <f t="shared" si="5"/>
        <v>2</v>
      </c>
    </row>
    <row r="26" spans="1:39" ht="16.5" customHeight="1">
      <c r="A26" s="42">
        <v>13</v>
      </c>
      <c r="B26" s="43" t="s">
        <v>41</v>
      </c>
      <c r="C26" s="76" t="s">
        <v>140</v>
      </c>
      <c r="D26" s="44"/>
      <c r="E26" s="45">
        <v>1</v>
      </c>
      <c r="F26" s="44"/>
      <c r="G26" s="71">
        <v>10</v>
      </c>
      <c r="H26" s="4">
        <v>15</v>
      </c>
      <c r="I26" s="71">
        <v>10</v>
      </c>
      <c r="J26" s="71">
        <v>15</v>
      </c>
      <c r="K26" s="72">
        <v>2</v>
      </c>
      <c r="L26" s="6"/>
      <c r="M26" s="6"/>
      <c r="N26" s="6"/>
      <c r="O26" s="6"/>
      <c r="P26" s="7"/>
      <c r="Q26" s="8"/>
      <c r="R26" s="8"/>
      <c r="S26" s="8"/>
      <c r="T26" s="8"/>
      <c r="U26" s="9"/>
      <c r="V26" s="10"/>
      <c r="W26" s="10"/>
      <c r="X26" s="10"/>
      <c r="Y26" s="10"/>
      <c r="Z26" s="11"/>
      <c r="AA26" s="21"/>
      <c r="AB26" s="21"/>
      <c r="AC26" s="21"/>
      <c r="AD26" s="21"/>
      <c r="AE26" s="22"/>
      <c r="AF26" s="14"/>
      <c r="AG26" s="14"/>
      <c r="AH26" s="14"/>
      <c r="AI26" s="14"/>
      <c r="AJ26" s="15"/>
      <c r="AK26" s="38">
        <f t="shared" si="3"/>
        <v>20</v>
      </c>
      <c r="AL26" s="38">
        <f t="shared" si="4"/>
        <v>50</v>
      </c>
      <c r="AM26" s="38">
        <f t="shared" si="5"/>
        <v>2</v>
      </c>
    </row>
    <row r="27" spans="1:39" ht="16.5" customHeight="1">
      <c r="A27" s="42">
        <v>14</v>
      </c>
      <c r="B27" s="43" t="s">
        <v>42</v>
      </c>
      <c r="C27" s="76" t="s">
        <v>155</v>
      </c>
      <c r="D27" s="44"/>
      <c r="E27" s="45">
        <v>2</v>
      </c>
      <c r="F27" s="44"/>
      <c r="G27" s="4"/>
      <c r="H27" s="4"/>
      <c r="I27" s="4"/>
      <c r="J27" s="4"/>
      <c r="K27" s="5"/>
      <c r="L27" s="48">
        <v>10</v>
      </c>
      <c r="M27" s="48">
        <v>20</v>
      </c>
      <c r="N27" s="48">
        <v>10</v>
      </c>
      <c r="O27" s="48">
        <v>10</v>
      </c>
      <c r="P27" s="49">
        <v>2</v>
      </c>
      <c r="Q27" s="8"/>
      <c r="R27" s="8"/>
      <c r="S27" s="8"/>
      <c r="T27" s="8"/>
      <c r="U27" s="9"/>
      <c r="V27" s="10"/>
      <c r="W27" s="10"/>
      <c r="X27" s="10"/>
      <c r="Y27" s="10"/>
      <c r="Z27" s="11"/>
      <c r="AA27" s="21"/>
      <c r="AB27" s="21"/>
      <c r="AC27" s="21"/>
      <c r="AD27" s="21"/>
      <c r="AE27" s="22"/>
      <c r="AF27" s="14"/>
      <c r="AG27" s="14"/>
      <c r="AH27" s="14"/>
      <c r="AI27" s="14"/>
      <c r="AJ27" s="15"/>
      <c r="AK27" s="38">
        <f t="shared" si="3"/>
        <v>20</v>
      </c>
      <c r="AL27" s="38">
        <f t="shared" si="4"/>
        <v>50</v>
      </c>
      <c r="AM27" s="38">
        <f t="shared" si="5"/>
        <v>2</v>
      </c>
    </row>
    <row r="28" spans="1:39" ht="16.5" customHeight="1">
      <c r="A28" s="42">
        <v>15</v>
      </c>
      <c r="B28" s="43" t="s">
        <v>43</v>
      </c>
      <c r="C28" s="76" t="s">
        <v>141</v>
      </c>
      <c r="D28" s="44"/>
      <c r="E28" s="45">
        <v>1</v>
      </c>
      <c r="F28" s="44"/>
      <c r="G28" s="71">
        <v>10</v>
      </c>
      <c r="H28" s="71">
        <v>15</v>
      </c>
      <c r="I28" s="71">
        <v>10</v>
      </c>
      <c r="J28" s="71">
        <v>15</v>
      </c>
      <c r="K28" s="72">
        <v>2</v>
      </c>
      <c r="L28" s="6"/>
      <c r="M28" s="6"/>
      <c r="N28" s="6"/>
      <c r="O28" s="6"/>
      <c r="P28" s="7"/>
      <c r="Q28" s="8"/>
      <c r="R28" s="8"/>
      <c r="S28" s="8"/>
      <c r="T28" s="8"/>
      <c r="U28" s="9"/>
      <c r="V28" s="10"/>
      <c r="W28" s="10"/>
      <c r="X28" s="10"/>
      <c r="Y28" s="10"/>
      <c r="Z28" s="11"/>
      <c r="AA28" s="21"/>
      <c r="AB28" s="21"/>
      <c r="AC28" s="21"/>
      <c r="AD28" s="21"/>
      <c r="AE28" s="22"/>
      <c r="AF28" s="14"/>
      <c r="AG28" s="14"/>
      <c r="AH28" s="14"/>
      <c r="AI28" s="14"/>
      <c r="AJ28" s="15"/>
      <c r="AK28" s="38">
        <f t="shared" si="3"/>
        <v>20</v>
      </c>
      <c r="AL28" s="38">
        <f t="shared" si="4"/>
        <v>50</v>
      </c>
      <c r="AM28" s="38">
        <f t="shared" si="5"/>
        <v>2</v>
      </c>
    </row>
    <row r="29" spans="1:39" ht="16.5" customHeight="1">
      <c r="A29" s="42">
        <v>16</v>
      </c>
      <c r="B29" s="43" t="s">
        <v>44</v>
      </c>
      <c r="C29" s="76" t="s">
        <v>156</v>
      </c>
      <c r="D29" s="44"/>
      <c r="E29" s="45">
        <v>2</v>
      </c>
      <c r="F29" s="44"/>
      <c r="G29" s="4"/>
      <c r="H29" s="4"/>
      <c r="I29" s="4"/>
      <c r="J29" s="4"/>
      <c r="K29" s="5"/>
      <c r="L29" s="48">
        <v>10</v>
      </c>
      <c r="M29" s="48"/>
      <c r="N29" s="48">
        <v>10</v>
      </c>
      <c r="O29" s="48">
        <v>5</v>
      </c>
      <c r="P29" s="49">
        <v>1</v>
      </c>
      <c r="Q29" s="8"/>
      <c r="R29" s="8"/>
      <c r="S29" s="8"/>
      <c r="T29" s="8"/>
      <c r="U29" s="9"/>
      <c r="V29" s="10"/>
      <c r="W29" s="10"/>
      <c r="X29" s="10"/>
      <c r="Y29" s="10"/>
      <c r="Z29" s="11"/>
      <c r="AA29" s="21"/>
      <c r="AB29" s="21"/>
      <c r="AC29" s="21"/>
      <c r="AD29" s="21"/>
      <c r="AE29" s="22"/>
      <c r="AF29" s="14"/>
      <c r="AG29" s="14"/>
      <c r="AH29" s="14"/>
      <c r="AI29" s="14"/>
      <c r="AJ29" s="15"/>
      <c r="AK29" s="38">
        <f t="shared" si="3"/>
        <v>20</v>
      </c>
      <c r="AL29" s="38">
        <f t="shared" si="4"/>
        <v>25</v>
      </c>
      <c r="AM29" s="38">
        <f t="shared" si="5"/>
        <v>1</v>
      </c>
    </row>
    <row r="30" spans="1:39" ht="16.5" customHeight="1">
      <c r="A30" s="42">
        <v>17</v>
      </c>
      <c r="B30" s="43" t="s">
        <v>45</v>
      </c>
      <c r="C30" s="76" t="s">
        <v>142</v>
      </c>
      <c r="D30" s="44"/>
      <c r="E30" s="45">
        <v>2</v>
      </c>
      <c r="F30" s="44"/>
      <c r="G30" s="4"/>
      <c r="H30" s="4"/>
      <c r="I30" s="4"/>
      <c r="J30" s="4"/>
      <c r="K30" s="5"/>
      <c r="L30" s="48">
        <v>10</v>
      </c>
      <c r="M30" s="48">
        <v>10</v>
      </c>
      <c r="N30" s="48">
        <v>25</v>
      </c>
      <c r="O30" s="48">
        <v>30</v>
      </c>
      <c r="P30" s="49">
        <v>3</v>
      </c>
      <c r="Q30" s="8"/>
      <c r="R30" s="8"/>
      <c r="S30" s="8"/>
      <c r="T30" s="8"/>
      <c r="U30" s="9"/>
      <c r="V30" s="10"/>
      <c r="W30" s="10"/>
      <c r="X30" s="10"/>
      <c r="Y30" s="10"/>
      <c r="Z30" s="11"/>
      <c r="AA30" s="21"/>
      <c r="AB30" s="21"/>
      <c r="AC30" s="21"/>
      <c r="AD30" s="21"/>
      <c r="AE30" s="22"/>
      <c r="AF30" s="14"/>
      <c r="AG30" s="14"/>
      <c r="AH30" s="14"/>
      <c r="AI30" s="14"/>
      <c r="AJ30" s="15"/>
      <c r="AK30" s="38">
        <f t="shared" si="3"/>
        <v>35</v>
      </c>
      <c r="AL30" s="38">
        <f t="shared" si="4"/>
        <v>75</v>
      </c>
      <c r="AM30" s="38">
        <f t="shared" si="5"/>
        <v>3</v>
      </c>
    </row>
    <row r="31" spans="1:39" ht="16.5" customHeight="1">
      <c r="A31" s="42">
        <v>18</v>
      </c>
      <c r="B31" s="43" t="s">
        <v>47</v>
      </c>
      <c r="C31" s="76" t="s">
        <v>157</v>
      </c>
      <c r="D31" s="45">
        <v>1</v>
      </c>
      <c r="E31" s="45">
        <v>1</v>
      </c>
      <c r="F31" s="45">
        <v>1</v>
      </c>
      <c r="G31" s="71">
        <v>10</v>
      </c>
      <c r="H31" s="71">
        <v>20</v>
      </c>
      <c r="I31" s="71">
        <v>30</v>
      </c>
      <c r="J31" s="71">
        <v>40</v>
      </c>
      <c r="K31" s="72">
        <v>4</v>
      </c>
      <c r="L31" s="6"/>
      <c r="M31" s="6"/>
      <c r="N31" s="6"/>
      <c r="O31" s="6"/>
      <c r="P31" s="7"/>
      <c r="Q31" s="8"/>
      <c r="R31" s="8"/>
      <c r="S31" s="8"/>
      <c r="T31" s="8"/>
      <c r="U31" s="9"/>
      <c r="V31" s="10"/>
      <c r="W31" s="10"/>
      <c r="X31" s="10"/>
      <c r="Y31" s="10"/>
      <c r="Z31" s="11"/>
      <c r="AA31" s="21"/>
      <c r="AB31" s="21"/>
      <c r="AC31" s="21"/>
      <c r="AD31" s="21"/>
      <c r="AE31" s="22"/>
      <c r="AF31" s="14"/>
      <c r="AG31" s="14"/>
      <c r="AH31" s="14"/>
      <c r="AI31" s="14"/>
      <c r="AJ31" s="15"/>
      <c r="AK31" s="38">
        <f t="shared" si="3"/>
        <v>40</v>
      </c>
      <c r="AL31" s="38">
        <f t="shared" si="4"/>
        <v>100</v>
      </c>
      <c r="AM31" s="38">
        <f t="shared" si="5"/>
        <v>4</v>
      </c>
    </row>
    <row r="32" spans="1:39" ht="16.5" customHeight="1">
      <c r="A32" s="42">
        <v>19</v>
      </c>
      <c r="B32" s="43" t="s">
        <v>48</v>
      </c>
      <c r="C32" s="76" t="s">
        <v>158</v>
      </c>
      <c r="D32" s="44"/>
      <c r="E32" s="45">
        <v>1</v>
      </c>
      <c r="F32" s="44"/>
      <c r="G32" s="71">
        <v>5</v>
      </c>
      <c r="H32" s="71">
        <v>15</v>
      </c>
      <c r="I32" s="71">
        <v>10</v>
      </c>
      <c r="J32" s="71">
        <v>20</v>
      </c>
      <c r="K32" s="72">
        <v>2</v>
      </c>
      <c r="L32" s="48"/>
      <c r="M32" s="48"/>
      <c r="N32" s="48"/>
      <c r="O32" s="48"/>
      <c r="P32" s="49"/>
      <c r="Q32" s="8"/>
      <c r="R32" s="8"/>
      <c r="S32" s="8"/>
      <c r="T32" s="8"/>
      <c r="U32" s="9"/>
      <c r="V32" s="10"/>
      <c r="W32" s="10"/>
      <c r="X32" s="10"/>
      <c r="Y32" s="10"/>
      <c r="Z32" s="11"/>
      <c r="AA32" s="21"/>
      <c r="AB32" s="21"/>
      <c r="AC32" s="21"/>
      <c r="AD32" s="21"/>
      <c r="AE32" s="22"/>
      <c r="AF32" s="14"/>
      <c r="AG32" s="14"/>
      <c r="AH32" s="14"/>
      <c r="AI32" s="14"/>
      <c r="AJ32" s="15"/>
      <c r="AK32" s="38">
        <f t="shared" si="3"/>
        <v>15</v>
      </c>
      <c r="AL32" s="38">
        <f t="shared" si="4"/>
        <v>50</v>
      </c>
      <c r="AM32" s="38">
        <f t="shared" si="5"/>
        <v>2</v>
      </c>
    </row>
    <row r="33" spans="1:39" ht="16.5" customHeight="1">
      <c r="A33" s="42">
        <v>20</v>
      </c>
      <c r="B33" s="43" t="s">
        <v>49</v>
      </c>
      <c r="C33" s="76" t="s">
        <v>159</v>
      </c>
      <c r="D33" s="44"/>
      <c r="E33" s="45">
        <v>1</v>
      </c>
      <c r="F33" s="44"/>
      <c r="G33" s="71">
        <v>10</v>
      </c>
      <c r="H33" s="71">
        <v>10</v>
      </c>
      <c r="I33" s="71">
        <v>10</v>
      </c>
      <c r="J33" s="71">
        <v>20</v>
      </c>
      <c r="K33" s="72">
        <v>2</v>
      </c>
      <c r="L33" s="48"/>
      <c r="M33" s="48"/>
      <c r="N33" s="48"/>
      <c r="O33" s="48"/>
      <c r="P33" s="49"/>
      <c r="Q33" s="8"/>
      <c r="R33" s="8"/>
      <c r="S33" s="8"/>
      <c r="T33" s="8"/>
      <c r="U33" s="9"/>
      <c r="V33" s="10"/>
      <c r="W33" s="10"/>
      <c r="X33" s="10"/>
      <c r="Y33" s="10"/>
      <c r="Z33" s="11"/>
      <c r="AA33" s="21"/>
      <c r="AB33" s="21"/>
      <c r="AC33" s="21"/>
      <c r="AD33" s="21"/>
      <c r="AE33" s="22"/>
      <c r="AF33" s="14"/>
      <c r="AG33" s="14"/>
      <c r="AH33" s="14"/>
      <c r="AI33" s="14"/>
      <c r="AJ33" s="15"/>
      <c r="AK33" s="38">
        <f t="shared" si="3"/>
        <v>20</v>
      </c>
      <c r="AL33" s="38">
        <f t="shared" si="4"/>
        <v>50</v>
      </c>
      <c r="AM33" s="38">
        <f t="shared" si="5"/>
        <v>2</v>
      </c>
    </row>
    <row r="34" spans="1:39" ht="16.5" customHeight="1">
      <c r="A34" s="42">
        <v>21</v>
      </c>
      <c r="B34" s="43" t="s">
        <v>50</v>
      </c>
      <c r="C34" s="76" t="s">
        <v>160</v>
      </c>
      <c r="D34" s="44"/>
      <c r="E34" s="45">
        <v>1</v>
      </c>
      <c r="F34" s="44"/>
      <c r="G34" s="71">
        <v>5</v>
      </c>
      <c r="H34" s="71"/>
      <c r="I34" s="71">
        <v>10</v>
      </c>
      <c r="J34" s="71">
        <v>10</v>
      </c>
      <c r="K34" s="72">
        <v>1</v>
      </c>
      <c r="L34" s="48"/>
      <c r="M34" s="48"/>
      <c r="N34" s="48"/>
      <c r="O34" s="48"/>
      <c r="P34" s="49"/>
      <c r="Q34" s="8"/>
      <c r="R34" s="8"/>
      <c r="S34" s="8"/>
      <c r="T34" s="8"/>
      <c r="U34" s="9"/>
      <c r="V34" s="10"/>
      <c r="W34" s="10"/>
      <c r="X34" s="10"/>
      <c r="Y34" s="10"/>
      <c r="Z34" s="11"/>
      <c r="AA34" s="21"/>
      <c r="AB34" s="21"/>
      <c r="AC34" s="21"/>
      <c r="AD34" s="21"/>
      <c r="AE34" s="22"/>
      <c r="AF34" s="14"/>
      <c r="AG34" s="14"/>
      <c r="AH34" s="14"/>
      <c r="AI34" s="14"/>
      <c r="AJ34" s="15"/>
      <c r="AK34" s="38">
        <f t="shared" si="3"/>
        <v>15</v>
      </c>
      <c r="AL34" s="38">
        <f t="shared" si="4"/>
        <v>25</v>
      </c>
      <c r="AM34" s="38">
        <f t="shared" si="5"/>
        <v>1</v>
      </c>
    </row>
    <row r="35" spans="1:39" ht="16.5" customHeight="1">
      <c r="A35" s="42">
        <v>22</v>
      </c>
      <c r="B35" s="43" t="s">
        <v>51</v>
      </c>
      <c r="C35" s="76" t="s">
        <v>161</v>
      </c>
      <c r="D35" s="44"/>
      <c r="E35" s="45">
        <v>3</v>
      </c>
      <c r="F35" s="44"/>
      <c r="G35" s="4"/>
      <c r="H35" s="4"/>
      <c r="I35" s="4"/>
      <c r="J35" s="4"/>
      <c r="K35" s="5"/>
      <c r="L35" s="48"/>
      <c r="M35" s="48"/>
      <c r="N35" s="6"/>
      <c r="O35" s="6"/>
      <c r="P35" s="49"/>
      <c r="Q35" s="17">
        <v>10</v>
      </c>
      <c r="R35" s="17">
        <v>20</v>
      </c>
      <c r="S35" s="8">
        <v>10</v>
      </c>
      <c r="T35" s="8">
        <v>10</v>
      </c>
      <c r="U35" s="18">
        <v>2</v>
      </c>
      <c r="V35" s="10"/>
      <c r="W35" s="10"/>
      <c r="X35" s="10"/>
      <c r="Y35" s="10"/>
      <c r="Z35" s="11"/>
      <c r="AA35" s="21"/>
      <c r="AB35" s="21"/>
      <c r="AC35" s="21"/>
      <c r="AD35" s="21"/>
      <c r="AE35" s="22"/>
      <c r="AF35" s="14"/>
      <c r="AG35" s="14"/>
      <c r="AH35" s="14"/>
      <c r="AI35" s="14"/>
      <c r="AJ35" s="15"/>
      <c r="AK35" s="38">
        <f t="shared" si="3"/>
        <v>20</v>
      </c>
      <c r="AL35" s="38">
        <f t="shared" si="4"/>
        <v>50</v>
      </c>
      <c r="AM35" s="38">
        <f t="shared" si="5"/>
        <v>2</v>
      </c>
    </row>
    <row r="36" spans="1:39" ht="31.5" customHeight="1">
      <c r="A36" s="42">
        <v>23</v>
      </c>
      <c r="B36" s="43" t="s">
        <v>52</v>
      </c>
      <c r="C36" s="76" t="s">
        <v>162</v>
      </c>
      <c r="D36" s="44"/>
      <c r="E36" s="45">
        <v>1</v>
      </c>
      <c r="F36" s="44"/>
      <c r="G36" s="71">
        <v>10</v>
      </c>
      <c r="H36" s="71">
        <v>15</v>
      </c>
      <c r="I36" s="4"/>
      <c r="J36" s="4"/>
      <c r="K36" s="72">
        <v>1</v>
      </c>
      <c r="L36" s="6"/>
      <c r="M36" s="6"/>
      <c r="N36" s="6"/>
      <c r="O36" s="6"/>
      <c r="P36" s="7"/>
      <c r="Q36" s="8"/>
      <c r="R36" s="8"/>
      <c r="S36" s="8"/>
      <c r="T36" s="8"/>
      <c r="U36" s="9"/>
      <c r="V36" s="10"/>
      <c r="W36" s="10"/>
      <c r="X36" s="10"/>
      <c r="Y36" s="10"/>
      <c r="Z36" s="11"/>
      <c r="AA36" s="21"/>
      <c r="AB36" s="21"/>
      <c r="AC36" s="21"/>
      <c r="AD36" s="21"/>
      <c r="AE36" s="22"/>
      <c r="AF36" s="14"/>
      <c r="AG36" s="14"/>
      <c r="AH36" s="14"/>
      <c r="AI36" s="14"/>
      <c r="AJ36" s="15"/>
      <c r="AK36" s="38">
        <f t="shared" si="3"/>
        <v>10</v>
      </c>
      <c r="AL36" s="38">
        <f t="shared" si="4"/>
        <v>25</v>
      </c>
      <c r="AM36" s="38">
        <f t="shared" si="5"/>
        <v>1</v>
      </c>
    </row>
    <row r="37" spans="1:39" ht="16.5" customHeight="1">
      <c r="A37" s="42">
        <v>24</v>
      </c>
      <c r="B37" s="43" t="s">
        <v>53</v>
      </c>
      <c r="C37" s="76" t="s">
        <v>163</v>
      </c>
      <c r="D37" s="44"/>
      <c r="E37" s="45">
        <v>1</v>
      </c>
      <c r="F37" s="44"/>
      <c r="G37" s="71">
        <v>10</v>
      </c>
      <c r="H37" s="71">
        <v>15</v>
      </c>
      <c r="I37" s="71">
        <v>10</v>
      </c>
      <c r="J37" s="71">
        <v>15</v>
      </c>
      <c r="K37" s="72">
        <v>2</v>
      </c>
      <c r="L37" s="6"/>
      <c r="M37" s="6"/>
      <c r="N37" s="6"/>
      <c r="O37" s="6"/>
      <c r="P37" s="7"/>
      <c r="Q37" s="8"/>
      <c r="R37" s="8"/>
      <c r="S37" s="8"/>
      <c r="T37" s="8"/>
      <c r="U37" s="9"/>
      <c r="V37" s="10"/>
      <c r="W37" s="10"/>
      <c r="X37" s="10"/>
      <c r="Y37" s="10"/>
      <c r="Z37" s="11"/>
      <c r="AA37" s="21"/>
      <c r="AB37" s="21"/>
      <c r="AC37" s="21"/>
      <c r="AD37" s="21"/>
      <c r="AE37" s="22"/>
      <c r="AF37" s="14"/>
      <c r="AG37" s="14"/>
      <c r="AH37" s="14"/>
      <c r="AI37" s="14"/>
      <c r="AJ37" s="15"/>
      <c r="AK37" s="38">
        <f t="shared" si="3"/>
        <v>20</v>
      </c>
      <c r="AL37" s="38">
        <f t="shared" si="4"/>
        <v>50</v>
      </c>
      <c r="AM37" s="38">
        <f t="shared" si="5"/>
        <v>2</v>
      </c>
    </row>
    <row r="38" spans="1:39" ht="16.5" customHeight="1">
      <c r="A38" s="42">
        <v>25</v>
      </c>
      <c r="B38" s="43" t="s">
        <v>54</v>
      </c>
      <c r="C38" s="76" t="s">
        <v>164</v>
      </c>
      <c r="D38" s="44"/>
      <c r="E38" s="45">
        <v>2</v>
      </c>
      <c r="F38" s="44"/>
      <c r="G38" s="4"/>
      <c r="H38" s="4"/>
      <c r="I38" s="4"/>
      <c r="J38" s="4"/>
      <c r="K38" s="5"/>
      <c r="L38" s="48">
        <v>10</v>
      </c>
      <c r="M38" s="48">
        <v>15</v>
      </c>
      <c r="N38" s="48">
        <v>15</v>
      </c>
      <c r="O38" s="48">
        <v>35</v>
      </c>
      <c r="P38" s="49">
        <v>3</v>
      </c>
      <c r="Q38" s="8"/>
      <c r="R38" s="8"/>
      <c r="S38" s="8"/>
      <c r="T38" s="8"/>
      <c r="U38" s="9"/>
      <c r="V38" s="10"/>
      <c r="W38" s="10"/>
      <c r="X38" s="10"/>
      <c r="Y38" s="10"/>
      <c r="Z38" s="11"/>
      <c r="AA38" s="21"/>
      <c r="AB38" s="21"/>
      <c r="AC38" s="21"/>
      <c r="AD38" s="21"/>
      <c r="AE38" s="22"/>
      <c r="AF38" s="14"/>
      <c r="AG38" s="14"/>
      <c r="AH38" s="14"/>
      <c r="AI38" s="14"/>
      <c r="AJ38" s="15"/>
      <c r="AK38" s="38">
        <f t="shared" si="3"/>
        <v>25</v>
      </c>
      <c r="AL38" s="38">
        <f t="shared" si="4"/>
        <v>75</v>
      </c>
      <c r="AM38" s="38">
        <f t="shared" si="5"/>
        <v>3</v>
      </c>
    </row>
    <row r="39" spans="1:39" ht="16.5" customHeight="1">
      <c r="A39" s="42">
        <v>26</v>
      </c>
      <c r="B39" s="43" t="s">
        <v>55</v>
      </c>
      <c r="C39" s="76" t="s">
        <v>165</v>
      </c>
      <c r="D39" s="44"/>
      <c r="E39" s="45">
        <v>1</v>
      </c>
      <c r="F39" s="44"/>
      <c r="G39" s="71">
        <v>15</v>
      </c>
      <c r="H39" s="71">
        <v>35</v>
      </c>
      <c r="I39" s="71">
        <v>10</v>
      </c>
      <c r="J39" s="71">
        <v>15</v>
      </c>
      <c r="K39" s="72">
        <v>3</v>
      </c>
      <c r="L39" s="6"/>
      <c r="M39" s="6"/>
      <c r="N39" s="6"/>
      <c r="O39" s="6"/>
      <c r="P39" s="7"/>
      <c r="Q39" s="8"/>
      <c r="R39" s="8"/>
      <c r="S39" s="8"/>
      <c r="T39" s="8"/>
      <c r="U39" s="9"/>
      <c r="V39" s="10"/>
      <c r="W39" s="10"/>
      <c r="X39" s="10"/>
      <c r="Y39" s="10"/>
      <c r="Z39" s="11"/>
      <c r="AA39" s="21"/>
      <c r="AB39" s="21"/>
      <c r="AC39" s="21"/>
      <c r="AD39" s="21"/>
      <c r="AE39" s="22"/>
      <c r="AF39" s="14"/>
      <c r="AG39" s="14"/>
      <c r="AH39" s="14"/>
      <c r="AI39" s="14"/>
      <c r="AJ39" s="15"/>
      <c r="AK39" s="38">
        <f t="shared" si="3"/>
        <v>25</v>
      </c>
      <c r="AL39" s="38">
        <f t="shared" si="4"/>
        <v>75</v>
      </c>
      <c r="AM39" s="38">
        <f t="shared" si="5"/>
        <v>3</v>
      </c>
    </row>
    <row r="40" spans="1:39" ht="16.5" customHeight="1">
      <c r="A40" s="42">
        <v>27</v>
      </c>
      <c r="B40" s="43" t="s">
        <v>56</v>
      </c>
      <c r="C40" s="76" t="s">
        <v>188</v>
      </c>
      <c r="D40" s="44"/>
      <c r="E40" s="45">
        <v>5</v>
      </c>
      <c r="F40" s="44"/>
      <c r="G40" s="71"/>
      <c r="H40" s="71"/>
      <c r="I40" s="71"/>
      <c r="J40" s="71"/>
      <c r="K40" s="72"/>
      <c r="L40" s="48"/>
      <c r="M40" s="48"/>
      <c r="N40" s="48"/>
      <c r="O40" s="48"/>
      <c r="P40" s="49"/>
      <c r="Q40" s="8"/>
      <c r="R40" s="8"/>
      <c r="S40" s="8"/>
      <c r="T40" s="8"/>
      <c r="U40" s="9"/>
      <c r="V40" s="10"/>
      <c r="W40" s="10"/>
      <c r="X40" s="10"/>
      <c r="Y40" s="10"/>
      <c r="Z40" s="11"/>
      <c r="AA40" s="21">
        <v>10</v>
      </c>
      <c r="AB40" s="21">
        <v>15</v>
      </c>
      <c r="AC40" s="21">
        <v>10</v>
      </c>
      <c r="AD40" s="21">
        <v>15</v>
      </c>
      <c r="AE40" s="22">
        <v>2</v>
      </c>
      <c r="AF40" s="14"/>
      <c r="AG40" s="14"/>
      <c r="AH40" s="14"/>
      <c r="AI40" s="14"/>
      <c r="AJ40" s="15"/>
      <c r="AK40" s="38">
        <f t="shared" si="3"/>
        <v>20</v>
      </c>
      <c r="AL40" s="38">
        <f t="shared" si="4"/>
        <v>50</v>
      </c>
      <c r="AM40" s="38">
        <f t="shared" si="5"/>
        <v>2</v>
      </c>
    </row>
    <row r="41" spans="1:39" ht="25.5" customHeight="1">
      <c r="A41" s="42">
        <v>28</v>
      </c>
      <c r="B41" s="43" t="s">
        <v>57</v>
      </c>
      <c r="C41" s="76" t="s">
        <v>166</v>
      </c>
      <c r="D41" s="44"/>
      <c r="E41" s="45">
        <v>3</v>
      </c>
      <c r="F41" s="44"/>
      <c r="G41" s="4"/>
      <c r="H41" s="4"/>
      <c r="I41" s="4"/>
      <c r="J41" s="4"/>
      <c r="K41" s="5"/>
      <c r="L41" s="6"/>
      <c r="M41" s="6"/>
      <c r="N41" s="6"/>
      <c r="O41" s="6"/>
      <c r="P41" s="7"/>
      <c r="Q41" s="17">
        <v>5</v>
      </c>
      <c r="R41" s="17">
        <v>15</v>
      </c>
      <c r="S41" s="17">
        <v>10</v>
      </c>
      <c r="T41" s="17">
        <v>20</v>
      </c>
      <c r="U41" s="18">
        <v>2</v>
      </c>
      <c r="V41" s="10"/>
      <c r="W41" s="10"/>
      <c r="X41" s="10"/>
      <c r="Y41" s="10"/>
      <c r="Z41" s="11"/>
      <c r="AA41" s="21"/>
      <c r="AB41" s="21"/>
      <c r="AC41" s="21"/>
      <c r="AD41" s="21"/>
      <c r="AE41" s="22"/>
      <c r="AF41" s="14"/>
      <c r="AG41" s="14"/>
      <c r="AH41" s="14"/>
      <c r="AI41" s="14"/>
      <c r="AJ41" s="15"/>
      <c r="AK41" s="38">
        <f t="shared" si="3"/>
        <v>15</v>
      </c>
      <c r="AL41" s="38">
        <f t="shared" si="4"/>
        <v>50</v>
      </c>
      <c r="AM41" s="38">
        <f t="shared" si="5"/>
        <v>2</v>
      </c>
    </row>
    <row r="42" spans="1:39" ht="20.25" customHeight="1">
      <c r="A42" s="316" t="s">
        <v>37</v>
      </c>
      <c r="B42" s="317"/>
      <c r="C42" s="77"/>
      <c r="D42" s="40"/>
      <c r="E42" s="40"/>
      <c r="F42" s="40"/>
      <c r="G42" s="40">
        <f>SUM(G24:G41)</f>
        <v>105</v>
      </c>
      <c r="H42" s="40">
        <f aca="true" t="shared" si="6" ref="H42:AJ42">SUM(H24:H41)</f>
        <v>170</v>
      </c>
      <c r="I42" s="40">
        <f t="shared" si="6"/>
        <v>110</v>
      </c>
      <c r="J42" s="40">
        <f t="shared" si="6"/>
        <v>165</v>
      </c>
      <c r="K42" s="40">
        <f t="shared" si="6"/>
        <v>22</v>
      </c>
      <c r="L42" s="40">
        <f t="shared" si="6"/>
        <v>40</v>
      </c>
      <c r="M42" s="40">
        <f t="shared" si="6"/>
        <v>45</v>
      </c>
      <c r="N42" s="40">
        <f t="shared" si="6"/>
        <v>60</v>
      </c>
      <c r="O42" s="40">
        <f t="shared" si="6"/>
        <v>80</v>
      </c>
      <c r="P42" s="40">
        <f t="shared" si="6"/>
        <v>9</v>
      </c>
      <c r="Q42" s="40">
        <f t="shared" si="6"/>
        <v>15</v>
      </c>
      <c r="R42" s="40">
        <f t="shared" si="6"/>
        <v>35</v>
      </c>
      <c r="S42" s="40">
        <f t="shared" si="6"/>
        <v>20</v>
      </c>
      <c r="T42" s="40">
        <f t="shared" si="6"/>
        <v>30</v>
      </c>
      <c r="U42" s="40">
        <f t="shared" si="6"/>
        <v>4</v>
      </c>
      <c r="V42" s="40">
        <f t="shared" si="6"/>
        <v>0</v>
      </c>
      <c r="W42" s="40">
        <f t="shared" si="6"/>
        <v>0</v>
      </c>
      <c r="X42" s="40">
        <f t="shared" si="6"/>
        <v>0</v>
      </c>
      <c r="Y42" s="40">
        <f t="shared" si="6"/>
        <v>0</v>
      </c>
      <c r="Z42" s="40">
        <f t="shared" si="6"/>
        <v>0</v>
      </c>
      <c r="AA42" s="40">
        <f t="shared" si="6"/>
        <v>10</v>
      </c>
      <c r="AB42" s="40">
        <f t="shared" si="6"/>
        <v>15</v>
      </c>
      <c r="AC42" s="40">
        <f t="shared" si="6"/>
        <v>10</v>
      </c>
      <c r="AD42" s="40">
        <f t="shared" si="6"/>
        <v>15</v>
      </c>
      <c r="AE42" s="40">
        <f t="shared" si="6"/>
        <v>2</v>
      </c>
      <c r="AF42" s="40">
        <f t="shared" si="6"/>
        <v>0</v>
      </c>
      <c r="AG42" s="40">
        <f t="shared" si="6"/>
        <v>0</v>
      </c>
      <c r="AH42" s="40">
        <f t="shared" si="6"/>
        <v>0</v>
      </c>
      <c r="AI42" s="40">
        <f t="shared" si="6"/>
        <v>0</v>
      </c>
      <c r="AJ42" s="40">
        <f t="shared" si="6"/>
        <v>0</v>
      </c>
      <c r="AK42" s="40">
        <f>SUM(AK24:AK41)</f>
        <v>370</v>
      </c>
      <c r="AL42" s="40">
        <f>SUM(AL24:AL41)</f>
        <v>925</v>
      </c>
      <c r="AM42" s="40">
        <f>SUM(AM24:AM41)</f>
        <v>37</v>
      </c>
    </row>
    <row r="43" spans="1:39" ht="24" customHeight="1">
      <c r="A43" s="282" t="s">
        <v>58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3"/>
    </row>
    <row r="44" spans="1:39" ht="27.75" customHeight="1">
      <c r="A44" s="34">
        <v>29</v>
      </c>
      <c r="B44" s="43" t="s">
        <v>60</v>
      </c>
      <c r="C44" s="76" t="s">
        <v>167</v>
      </c>
      <c r="D44" s="45">
        <v>4</v>
      </c>
      <c r="E44" s="45">
        <v>3.4</v>
      </c>
      <c r="F44" s="45">
        <v>4</v>
      </c>
      <c r="G44" s="4"/>
      <c r="H44" s="4"/>
      <c r="I44" s="4"/>
      <c r="J44" s="4"/>
      <c r="K44" s="5"/>
      <c r="L44" s="6"/>
      <c r="M44" s="6"/>
      <c r="N44" s="6"/>
      <c r="O44" s="6"/>
      <c r="P44" s="7"/>
      <c r="Q44" s="17">
        <v>10</v>
      </c>
      <c r="R44" s="17">
        <v>10</v>
      </c>
      <c r="S44" s="17">
        <v>15</v>
      </c>
      <c r="T44" s="17">
        <v>15</v>
      </c>
      <c r="U44" s="18">
        <v>2</v>
      </c>
      <c r="V44" s="19">
        <v>15</v>
      </c>
      <c r="W44" s="19">
        <v>10</v>
      </c>
      <c r="X44" s="19">
        <v>20</v>
      </c>
      <c r="Y44" s="19">
        <v>30</v>
      </c>
      <c r="Z44" s="20">
        <v>3</v>
      </c>
      <c r="AA44" s="21"/>
      <c r="AB44" s="21"/>
      <c r="AC44" s="21"/>
      <c r="AD44" s="21"/>
      <c r="AE44" s="22"/>
      <c r="AF44" s="14"/>
      <c r="AG44" s="14"/>
      <c r="AH44" s="14"/>
      <c r="AI44" s="14"/>
      <c r="AJ44" s="15"/>
      <c r="AK44" s="38">
        <f aca="true" t="shared" si="7" ref="AK44:AK64">SUM(G44,I44,L44,N44,Q44,S44,V44,X44,AA44,AC44,AF44,AH44)</f>
        <v>60</v>
      </c>
      <c r="AL44" s="38">
        <f aca="true" t="shared" si="8" ref="AL44:AL64">SUM(G44:J44,L44:O44,Q44:T44,V44:Y44,AA44:AD44,AF44:AI44)</f>
        <v>125</v>
      </c>
      <c r="AM44" s="38">
        <f>SUM(K44,P44,U44,Z44,AE44,AJ44)</f>
        <v>5</v>
      </c>
    </row>
    <row r="45" spans="1:39" ht="27.75" customHeight="1">
      <c r="A45" s="34">
        <v>30</v>
      </c>
      <c r="B45" s="43" t="s">
        <v>65</v>
      </c>
      <c r="C45" s="76" t="s">
        <v>168</v>
      </c>
      <c r="D45" s="44"/>
      <c r="E45" s="45">
        <v>6</v>
      </c>
      <c r="F45" s="44"/>
      <c r="G45" s="4"/>
      <c r="H45" s="4"/>
      <c r="I45" s="4"/>
      <c r="J45" s="4"/>
      <c r="K45" s="5"/>
      <c r="L45" s="6"/>
      <c r="M45" s="6"/>
      <c r="N45" s="6"/>
      <c r="O45" s="6"/>
      <c r="P45" s="7"/>
      <c r="Q45" s="8"/>
      <c r="R45" s="8"/>
      <c r="S45" s="8"/>
      <c r="T45" s="8"/>
      <c r="U45" s="9"/>
      <c r="V45" s="10"/>
      <c r="W45" s="10"/>
      <c r="X45" s="10"/>
      <c r="Y45" s="10"/>
      <c r="Z45" s="11"/>
      <c r="AA45" s="21"/>
      <c r="AB45" s="21"/>
      <c r="AC45" s="21"/>
      <c r="AD45" s="21"/>
      <c r="AE45" s="22"/>
      <c r="AF45" s="14">
        <v>5</v>
      </c>
      <c r="AG45" s="14">
        <v>10</v>
      </c>
      <c r="AH45" s="23">
        <v>35</v>
      </c>
      <c r="AI45" s="23">
        <v>50</v>
      </c>
      <c r="AJ45" s="24">
        <v>4</v>
      </c>
      <c r="AK45" s="38">
        <f t="shared" si="7"/>
        <v>40</v>
      </c>
      <c r="AL45" s="38">
        <f t="shared" si="8"/>
        <v>100</v>
      </c>
      <c r="AM45" s="38">
        <f aca="true" t="shared" si="9" ref="AM45:AM64">SUM(K45,P45,U45,Z45,AE45,AJ45)</f>
        <v>4</v>
      </c>
    </row>
    <row r="46" spans="1:39" ht="27.75" customHeight="1">
      <c r="A46" s="34">
        <v>31</v>
      </c>
      <c r="B46" s="43" t="s">
        <v>66</v>
      </c>
      <c r="C46" s="76" t="s">
        <v>169</v>
      </c>
      <c r="D46" s="44"/>
      <c r="E46" s="45">
        <v>6</v>
      </c>
      <c r="F46" s="44"/>
      <c r="G46" s="4"/>
      <c r="H46" s="4"/>
      <c r="I46" s="4"/>
      <c r="J46" s="4"/>
      <c r="K46" s="5"/>
      <c r="L46" s="6"/>
      <c r="M46" s="6"/>
      <c r="N46" s="6"/>
      <c r="O46" s="6"/>
      <c r="P46" s="7"/>
      <c r="Q46" s="8"/>
      <c r="R46" s="8"/>
      <c r="S46" s="8"/>
      <c r="T46" s="8"/>
      <c r="U46" s="9"/>
      <c r="V46" s="10"/>
      <c r="W46" s="10"/>
      <c r="X46" s="10"/>
      <c r="Y46" s="10"/>
      <c r="Z46" s="11"/>
      <c r="AA46" s="21"/>
      <c r="AB46" s="21"/>
      <c r="AC46" s="21"/>
      <c r="AD46" s="21"/>
      <c r="AE46" s="22"/>
      <c r="AF46" s="14">
        <v>5</v>
      </c>
      <c r="AG46" s="14">
        <v>10</v>
      </c>
      <c r="AH46" s="23">
        <v>20</v>
      </c>
      <c r="AI46" s="23">
        <v>15</v>
      </c>
      <c r="AJ46" s="24">
        <v>2</v>
      </c>
      <c r="AK46" s="38">
        <f t="shared" si="7"/>
        <v>25</v>
      </c>
      <c r="AL46" s="38">
        <f t="shared" si="8"/>
        <v>50</v>
      </c>
      <c r="AM46" s="38">
        <f t="shared" si="9"/>
        <v>2</v>
      </c>
    </row>
    <row r="47" spans="1:39" ht="27.75" customHeight="1">
      <c r="A47" s="34">
        <v>32</v>
      </c>
      <c r="B47" s="43" t="s">
        <v>67</v>
      </c>
      <c r="C47" s="76" t="s">
        <v>170</v>
      </c>
      <c r="D47" s="44"/>
      <c r="E47" s="45">
        <v>5.6</v>
      </c>
      <c r="F47" s="44"/>
      <c r="G47" s="4"/>
      <c r="H47" s="4"/>
      <c r="I47" s="4"/>
      <c r="J47" s="4"/>
      <c r="K47" s="5"/>
      <c r="L47" s="6"/>
      <c r="M47" s="6"/>
      <c r="N47" s="6"/>
      <c r="O47" s="6"/>
      <c r="P47" s="7"/>
      <c r="Q47" s="8"/>
      <c r="R47" s="8"/>
      <c r="S47" s="8"/>
      <c r="T47" s="8"/>
      <c r="U47" s="9"/>
      <c r="V47" s="19"/>
      <c r="W47" s="10"/>
      <c r="X47" s="19"/>
      <c r="Y47" s="19"/>
      <c r="Z47" s="20"/>
      <c r="AA47" s="21">
        <v>5</v>
      </c>
      <c r="AB47" s="21">
        <v>10</v>
      </c>
      <c r="AC47" s="12">
        <v>15</v>
      </c>
      <c r="AD47" s="12">
        <v>20</v>
      </c>
      <c r="AE47" s="13">
        <v>2</v>
      </c>
      <c r="AF47" s="14">
        <v>5</v>
      </c>
      <c r="AG47" s="14">
        <v>15</v>
      </c>
      <c r="AH47" s="14">
        <v>25</v>
      </c>
      <c r="AI47" s="14">
        <v>30</v>
      </c>
      <c r="AJ47" s="15">
        <v>3</v>
      </c>
      <c r="AK47" s="38">
        <f t="shared" si="7"/>
        <v>50</v>
      </c>
      <c r="AL47" s="38">
        <f t="shared" si="8"/>
        <v>125</v>
      </c>
      <c r="AM47" s="38">
        <f t="shared" si="9"/>
        <v>5</v>
      </c>
    </row>
    <row r="48" spans="1:39" s="155" customFormat="1" ht="27.75" customHeight="1">
      <c r="A48" s="227">
        <v>33</v>
      </c>
      <c r="B48" s="246" t="s">
        <v>96</v>
      </c>
      <c r="C48" s="219" t="s">
        <v>171</v>
      </c>
      <c r="D48" s="236"/>
      <c r="E48" s="237">
        <v>2</v>
      </c>
      <c r="F48" s="236"/>
      <c r="G48" s="238"/>
      <c r="H48" s="238"/>
      <c r="I48" s="238"/>
      <c r="J48" s="238"/>
      <c r="K48" s="238"/>
      <c r="L48" s="239">
        <v>5</v>
      </c>
      <c r="M48" s="239">
        <v>15</v>
      </c>
      <c r="N48" s="239">
        <v>10</v>
      </c>
      <c r="O48" s="239">
        <v>20</v>
      </c>
      <c r="P48" s="239">
        <v>2</v>
      </c>
      <c r="Q48" s="240"/>
      <c r="R48" s="240"/>
      <c r="S48" s="240"/>
      <c r="T48" s="240"/>
      <c r="U48" s="240"/>
      <c r="V48" s="241"/>
      <c r="W48" s="241"/>
      <c r="X48" s="241"/>
      <c r="Y48" s="241"/>
      <c r="Z48" s="241"/>
      <c r="AA48" s="242"/>
      <c r="AB48" s="242"/>
      <c r="AC48" s="242"/>
      <c r="AD48" s="242"/>
      <c r="AE48" s="242"/>
      <c r="AF48" s="243"/>
      <c r="AG48" s="243"/>
      <c r="AH48" s="243"/>
      <c r="AI48" s="243"/>
      <c r="AJ48" s="243"/>
      <c r="AK48" s="38">
        <f t="shared" si="7"/>
        <v>15</v>
      </c>
      <c r="AL48" s="38">
        <f t="shared" si="8"/>
        <v>50</v>
      </c>
      <c r="AM48" s="38">
        <f t="shared" si="9"/>
        <v>2</v>
      </c>
    </row>
    <row r="49" spans="1:39" s="155" customFormat="1" ht="27.75" customHeight="1">
      <c r="A49" s="227">
        <v>34</v>
      </c>
      <c r="B49" s="246" t="s">
        <v>97</v>
      </c>
      <c r="C49" s="219" t="s">
        <v>172</v>
      </c>
      <c r="D49" s="236"/>
      <c r="E49" s="237">
        <v>2</v>
      </c>
      <c r="F49" s="236"/>
      <c r="G49" s="238"/>
      <c r="H49" s="238"/>
      <c r="I49" s="238"/>
      <c r="J49" s="238"/>
      <c r="K49" s="238"/>
      <c r="L49" s="239">
        <v>5</v>
      </c>
      <c r="M49" s="239">
        <v>15</v>
      </c>
      <c r="N49" s="239">
        <v>10</v>
      </c>
      <c r="O49" s="239">
        <v>20</v>
      </c>
      <c r="P49" s="239">
        <v>2</v>
      </c>
      <c r="Q49" s="240"/>
      <c r="R49" s="240"/>
      <c r="S49" s="240"/>
      <c r="T49" s="240"/>
      <c r="U49" s="240"/>
      <c r="V49" s="241"/>
      <c r="W49" s="241"/>
      <c r="X49" s="241"/>
      <c r="Y49" s="241"/>
      <c r="Z49" s="241"/>
      <c r="AA49" s="242"/>
      <c r="AB49" s="242"/>
      <c r="AC49" s="242"/>
      <c r="AD49" s="242"/>
      <c r="AE49" s="242"/>
      <c r="AF49" s="243"/>
      <c r="AG49" s="243"/>
      <c r="AH49" s="243"/>
      <c r="AI49" s="243"/>
      <c r="AJ49" s="243"/>
      <c r="AK49" s="38">
        <f t="shared" si="7"/>
        <v>15</v>
      </c>
      <c r="AL49" s="38">
        <f t="shared" si="8"/>
        <v>50</v>
      </c>
      <c r="AM49" s="38">
        <f t="shared" si="9"/>
        <v>2</v>
      </c>
    </row>
    <row r="50" spans="1:39" s="155" customFormat="1" ht="27.75" customHeight="1">
      <c r="A50" s="227">
        <v>35</v>
      </c>
      <c r="B50" s="246" t="s">
        <v>98</v>
      </c>
      <c r="C50" s="219" t="s">
        <v>173</v>
      </c>
      <c r="D50" s="236"/>
      <c r="E50" s="237">
        <v>2</v>
      </c>
      <c r="F50" s="236"/>
      <c r="G50" s="238"/>
      <c r="H50" s="238"/>
      <c r="I50" s="238"/>
      <c r="J50" s="238"/>
      <c r="K50" s="238"/>
      <c r="L50" s="239">
        <v>5</v>
      </c>
      <c r="M50" s="239">
        <v>15</v>
      </c>
      <c r="N50" s="239">
        <v>10</v>
      </c>
      <c r="O50" s="239">
        <v>20</v>
      </c>
      <c r="P50" s="239">
        <v>2</v>
      </c>
      <c r="Q50" s="240"/>
      <c r="R50" s="240"/>
      <c r="S50" s="240"/>
      <c r="T50" s="240"/>
      <c r="U50" s="240"/>
      <c r="V50" s="241"/>
      <c r="W50" s="241"/>
      <c r="X50" s="241"/>
      <c r="Y50" s="241"/>
      <c r="Z50" s="241"/>
      <c r="AA50" s="242"/>
      <c r="AB50" s="242"/>
      <c r="AC50" s="242"/>
      <c r="AD50" s="242"/>
      <c r="AE50" s="242"/>
      <c r="AF50" s="243"/>
      <c r="AG50" s="243"/>
      <c r="AH50" s="243"/>
      <c r="AI50" s="243"/>
      <c r="AJ50" s="243"/>
      <c r="AK50" s="38">
        <f t="shared" si="7"/>
        <v>15</v>
      </c>
      <c r="AL50" s="38">
        <f t="shared" si="8"/>
        <v>50</v>
      </c>
      <c r="AM50" s="38">
        <f t="shared" si="9"/>
        <v>2</v>
      </c>
    </row>
    <row r="51" spans="1:39" s="155" customFormat="1" ht="27.75" customHeight="1">
      <c r="A51" s="227">
        <v>36</v>
      </c>
      <c r="B51" s="246" t="s">
        <v>99</v>
      </c>
      <c r="C51" s="219" t="s">
        <v>174</v>
      </c>
      <c r="D51" s="236"/>
      <c r="E51" s="237">
        <v>2</v>
      </c>
      <c r="F51" s="236"/>
      <c r="G51" s="238"/>
      <c r="H51" s="238"/>
      <c r="I51" s="238"/>
      <c r="J51" s="238"/>
      <c r="K51" s="238"/>
      <c r="L51" s="239">
        <v>10</v>
      </c>
      <c r="M51" s="239"/>
      <c r="N51" s="239">
        <v>5</v>
      </c>
      <c r="O51" s="239">
        <v>10</v>
      </c>
      <c r="P51" s="239">
        <v>1</v>
      </c>
      <c r="Q51" s="240"/>
      <c r="R51" s="240"/>
      <c r="S51" s="240"/>
      <c r="T51" s="240"/>
      <c r="U51" s="240"/>
      <c r="V51" s="241"/>
      <c r="W51" s="241"/>
      <c r="X51" s="241"/>
      <c r="Y51" s="241"/>
      <c r="Z51" s="241"/>
      <c r="AA51" s="242"/>
      <c r="AB51" s="242"/>
      <c r="AC51" s="242"/>
      <c r="AD51" s="242"/>
      <c r="AE51" s="242"/>
      <c r="AF51" s="243"/>
      <c r="AG51" s="243"/>
      <c r="AH51" s="243"/>
      <c r="AI51" s="243"/>
      <c r="AJ51" s="243"/>
      <c r="AK51" s="38">
        <f t="shared" si="7"/>
        <v>15</v>
      </c>
      <c r="AL51" s="38">
        <f t="shared" si="8"/>
        <v>25</v>
      </c>
      <c r="AM51" s="38">
        <f t="shared" si="9"/>
        <v>1</v>
      </c>
    </row>
    <row r="52" spans="1:39" s="155" customFormat="1" ht="27.75" customHeight="1">
      <c r="A52" s="227">
        <v>37</v>
      </c>
      <c r="B52" s="246" t="s">
        <v>100</v>
      </c>
      <c r="C52" s="219" t="s">
        <v>175</v>
      </c>
      <c r="D52" s="236"/>
      <c r="E52" s="237">
        <v>4</v>
      </c>
      <c r="F52" s="236"/>
      <c r="G52" s="238"/>
      <c r="H52" s="238"/>
      <c r="I52" s="238"/>
      <c r="J52" s="238"/>
      <c r="K52" s="238"/>
      <c r="L52" s="239"/>
      <c r="M52" s="239"/>
      <c r="N52" s="239"/>
      <c r="O52" s="239"/>
      <c r="P52" s="239"/>
      <c r="Q52" s="240"/>
      <c r="R52" s="240"/>
      <c r="S52" s="240"/>
      <c r="T52" s="240"/>
      <c r="U52" s="240"/>
      <c r="V52" s="241">
        <v>5</v>
      </c>
      <c r="W52" s="241"/>
      <c r="X52" s="241">
        <v>10</v>
      </c>
      <c r="Y52" s="241">
        <v>10</v>
      </c>
      <c r="Z52" s="241">
        <v>1</v>
      </c>
      <c r="AA52" s="242"/>
      <c r="AB52" s="242"/>
      <c r="AC52" s="242"/>
      <c r="AD52" s="242"/>
      <c r="AE52" s="242"/>
      <c r="AF52" s="243"/>
      <c r="AG52" s="243"/>
      <c r="AH52" s="243"/>
      <c r="AI52" s="243"/>
      <c r="AJ52" s="243"/>
      <c r="AK52" s="38">
        <f t="shared" si="7"/>
        <v>15</v>
      </c>
      <c r="AL52" s="38">
        <f t="shared" si="8"/>
        <v>25</v>
      </c>
      <c r="AM52" s="38">
        <f t="shared" si="9"/>
        <v>1</v>
      </c>
    </row>
    <row r="53" spans="1:39" s="155" customFormat="1" ht="27.75" customHeight="1">
      <c r="A53" s="227">
        <v>38</v>
      </c>
      <c r="B53" s="246" t="s">
        <v>101</v>
      </c>
      <c r="C53" s="219" t="s">
        <v>176</v>
      </c>
      <c r="D53" s="236"/>
      <c r="E53" s="237">
        <v>4</v>
      </c>
      <c r="F53" s="236"/>
      <c r="G53" s="238"/>
      <c r="H53" s="238"/>
      <c r="I53" s="238"/>
      <c r="J53" s="238"/>
      <c r="K53" s="238"/>
      <c r="L53" s="239"/>
      <c r="M53" s="239"/>
      <c r="N53" s="239"/>
      <c r="O53" s="239"/>
      <c r="P53" s="239"/>
      <c r="Q53" s="240"/>
      <c r="R53" s="240"/>
      <c r="S53" s="240"/>
      <c r="T53" s="240"/>
      <c r="U53" s="240"/>
      <c r="V53" s="241">
        <v>5</v>
      </c>
      <c r="W53" s="241">
        <v>15</v>
      </c>
      <c r="X53" s="241">
        <v>10</v>
      </c>
      <c r="Y53" s="241">
        <v>20</v>
      </c>
      <c r="Z53" s="241">
        <v>2</v>
      </c>
      <c r="AA53" s="242"/>
      <c r="AB53" s="242"/>
      <c r="AC53" s="242"/>
      <c r="AD53" s="242"/>
      <c r="AE53" s="242"/>
      <c r="AF53" s="243"/>
      <c r="AG53" s="243"/>
      <c r="AH53" s="243"/>
      <c r="AI53" s="243"/>
      <c r="AJ53" s="243"/>
      <c r="AK53" s="38">
        <f t="shared" si="7"/>
        <v>15</v>
      </c>
      <c r="AL53" s="38">
        <f t="shared" si="8"/>
        <v>50</v>
      </c>
      <c r="AM53" s="38">
        <f t="shared" si="9"/>
        <v>2</v>
      </c>
    </row>
    <row r="54" spans="1:39" s="155" customFormat="1" ht="27.75" customHeight="1">
      <c r="A54" s="227">
        <v>39</v>
      </c>
      <c r="B54" s="246" t="s">
        <v>102</v>
      </c>
      <c r="C54" s="219" t="s">
        <v>177</v>
      </c>
      <c r="D54" s="236"/>
      <c r="E54" s="237">
        <v>4</v>
      </c>
      <c r="F54" s="236"/>
      <c r="G54" s="238"/>
      <c r="H54" s="238"/>
      <c r="I54" s="238"/>
      <c r="J54" s="238"/>
      <c r="K54" s="238"/>
      <c r="L54" s="239"/>
      <c r="M54" s="239"/>
      <c r="N54" s="239"/>
      <c r="O54" s="239"/>
      <c r="P54" s="239"/>
      <c r="Q54" s="240"/>
      <c r="R54" s="240"/>
      <c r="S54" s="240"/>
      <c r="T54" s="240"/>
      <c r="U54" s="240"/>
      <c r="V54" s="241">
        <v>5</v>
      </c>
      <c r="W54" s="241">
        <v>5</v>
      </c>
      <c r="X54" s="241">
        <v>5</v>
      </c>
      <c r="Y54" s="241">
        <v>10</v>
      </c>
      <c r="Z54" s="241">
        <v>1</v>
      </c>
      <c r="AA54" s="242"/>
      <c r="AB54" s="242"/>
      <c r="AC54" s="242"/>
      <c r="AD54" s="242"/>
      <c r="AE54" s="242"/>
      <c r="AF54" s="243"/>
      <c r="AG54" s="243"/>
      <c r="AH54" s="243"/>
      <c r="AI54" s="243"/>
      <c r="AJ54" s="243"/>
      <c r="AK54" s="38">
        <f t="shared" si="7"/>
        <v>10</v>
      </c>
      <c r="AL54" s="38">
        <f t="shared" si="8"/>
        <v>25</v>
      </c>
      <c r="AM54" s="38">
        <f t="shared" si="9"/>
        <v>1</v>
      </c>
    </row>
    <row r="55" spans="1:39" s="155" customFormat="1" ht="27.75" customHeight="1">
      <c r="A55" s="227">
        <v>40</v>
      </c>
      <c r="B55" s="246" t="s">
        <v>103</v>
      </c>
      <c r="C55" s="219" t="s">
        <v>178</v>
      </c>
      <c r="D55" s="236"/>
      <c r="E55" s="237">
        <v>4</v>
      </c>
      <c r="F55" s="236"/>
      <c r="G55" s="238"/>
      <c r="H55" s="238"/>
      <c r="I55" s="238"/>
      <c r="J55" s="238"/>
      <c r="K55" s="238"/>
      <c r="L55" s="239"/>
      <c r="M55" s="239"/>
      <c r="N55" s="239"/>
      <c r="O55" s="239"/>
      <c r="P55" s="239"/>
      <c r="Q55" s="240"/>
      <c r="R55" s="240"/>
      <c r="S55" s="240"/>
      <c r="T55" s="240"/>
      <c r="U55" s="240"/>
      <c r="V55" s="241">
        <v>10</v>
      </c>
      <c r="W55" s="241">
        <v>5</v>
      </c>
      <c r="X55" s="241">
        <v>20</v>
      </c>
      <c r="Y55" s="241">
        <v>15</v>
      </c>
      <c r="Z55" s="241">
        <v>2</v>
      </c>
      <c r="AA55" s="242"/>
      <c r="AB55" s="242"/>
      <c r="AC55" s="242"/>
      <c r="AD55" s="242"/>
      <c r="AE55" s="242"/>
      <c r="AF55" s="243"/>
      <c r="AG55" s="243"/>
      <c r="AH55" s="243"/>
      <c r="AI55" s="243"/>
      <c r="AJ55" s="243"/>
      <c r="AK55" s="38">
        <f t="shared" si="7"/>
        <v>30</v>
      </c>
      <c r="AL55" s="38">
        <f t="shared" si="8"/>
        <v>50</v>
      </c>
      <c r="AM55" s="38">
        <f t="shared" si="9"/>
        <v>2</v>
      </c>
    </row>
    <row r="56" spans="1:39" s="155" customFormat="1" ht="27.75" customHeight="1">
      <c r="A56" s="227">
        <v>41</v>
      </c>
      <c r="B56" s="246" t="s">
        <v>104</v>
      </c>
      <c r="C56" s="219" t="s">
        <v>179</v>
      </c>
      <c r="D56" s="236"/>
      <c r="E56" s="237">
        <v>5</v>
      </c>
      <c r="F56" s="236"/>
      <c r="G56" s="238"/>
      <c r="H56" s="238"/>
      <c r="I56" s="238"/>
      <c r="J56" s="238"/>
      <c r="K56" s="238"/>
      <c r="L56" s="239"/>
      <c r="M56" s="239"/>
      <c r="N56" s="239"/>
      <c r="O56" s="239"/>
      <c r="P56" s="239"/>
      <c r="Q56" s="240"/>
      <c r="R56" s="240"/>
      <c r="S56" s="240"/>
      <c r="T56" s="240"/>
      <c r="U56" s="240"/>
      <c r="V56" s="241"/>
      <c r="W56" s="241"/>
      <c r="X56" s="241"/>
      <c r="Y56" s="241"/>
      <c r="Z56" s="241"/>
      <c r="AA56" s="242">
        <v>5</v>
      </c>
      <c r="AB56" s="242">
        <v>5</v>
      </c>
      <c r="AC56" s="242">
        <v>10</v>
      </c>
      <c r="AD56" s="242">
        <v>5</v>
      </c>
      <c r="AE56" s="242">
        <v>1</v>
      </c>
      <c r="AF56" s="243"/>
      <c r="AG56" s="243"/>
      <c r="AH56" s="243"/>
      <c r="AI56" s="243"/>
      <c r="AJ56" s="243"/>
      <c r="AK56" s="38">
        <f t="shared" si="7"/>
        <v>15</v>
      </c>
      <c r="AL56" s="38">
        <f t="shared" si="8"/>
        <v>25</v>
      </c>
      <c r="AM56" s="38">
        <f t="shared" si="9"/>
        <v>1</v>
      </c>
    </row>
    <row r="57" spans="1:39" s="155" customFormat="1" ht="27.75" customHeight="1">
      <c r="A57" s="227">
        <v>42</v>
      </c>
      <c r="B57" s="246" t="s">
        <v>105</v>
      </c>
      <c r="C57" s="219" t="s">
        <v>180</v>
      </c>
      <c r="D57" s="236"/>
      <c r="E57" s="237">
        <v>5</v>
      </c>
      <c r="F57" s="236"/>
      <c r="G57" s="238"/>
      <c r="H57" s="238"/>
      <c r="I57" s="238"/>
      <c r="J57" s="238"/>
      <c r="K57" s="238"/>
      <c r="L57" s="239"/>
      <c r="M57" s="239"/>
      <c r="N57" s="239"/>
      <c r="O57" s="239"/>
      <c r="P57" s="239"/>
      <c r="Q57" s="240"/>
      <c r="R57" s="240"/>
      <c r="S57" s="240"/>
      <c r="T57" s="240"/>
      <c r="U57" s="240"/>
      <c r="V57" s="241"/>
      <c r="W57" s="241"/>
      <c r="X57" s="241"/>
      <c r="Y57" s="241"/>
      <c r="Z57" s="241"/>
      <c r="AA57" s="242">
        <v>5</v>
      </c>
      <c r="AB57" s="242">
        <v>5</v>
      </c>
      <c r="AC57" s="242">
        <v>5</v>
      </c>
      <c r="AD57" s="242">
        <v>10</v>
      </c>
      <c r="AE57" s="242">
        <v>1</v>
      </c>
      <c r="AF57" s="243"/>
      <c r="AG57" s="243"/>
      <c r="AH57" s="243"/>
      <c r="AI57" s="243"/>
      <c r="AJ57" s="243"/>
      <c r="AK57" s="38">
        <f t="shared" si="7"/>
        <v>10</v>
      </c>
      <c r="AL57" s="38">
        <f t="shared" si="8"/>
        <v>25</v>
      </c>
      <c r="AM57" s="38">
        <f t="shared" si="9"/>
        <v>1</v>
      </c>
    </row>
    <row r="58" spans="1:39" s="155" customFormat="1" ht="27.75" customHeight="1">
      <c r="A58" s="227">
        <v>43</v>
      </c>
      <c r="B58" s="246" t="s">
        <v>106</v>
      </c>
      <c r="C58" s="219" t="s">
        <v>181</v>
      </c>
      <c r="D58" s="236"/>
      <c r="E58" s="237">
        <v>5</v>
      </c>
      <c r="F58" s="236"/>
      <c r="G58" s="238"/>
      <c r="H58" s="238"/>
      <c r="I58" s="238"/>
      <c r="J58" s="238"/>
      <c r="K58" s="238"/>
      <c r="L58" s="239"/>
      <c r="M58" s="239"/>
      <c r="N58" s="239"/>
      <c r="O58" s="239"/>
      <c r="P58" s="239"/>
      <c r="Q58" s="240"/>
      <c r="R58" s="240"/>
      <c r="S58" s="240"/>
      <c r="T58" s="240"/>
      <c r="U58" s="240"/>
      <c r="V58" s="241"/>
      <c r="W58" s="241"/>
      <c r="X58" s="241"/>
      <c r="Y58" s="241"/>
      <c r="Z58" s="241"/>
      <c r="AA58" s="242">
        <v>5</v>
      </c>
      <c r="AB58" s="242">
        <v>15</v>
      </c>
      <c r="AC58" s="242">
        <v>10</v>
      </c>
      <c r="AD58" s="242">
        <v>20</v>
      </c>
      <c r="AE58" s="242">
        <v>2</v>
      </c>
      <c r="AF58" s="243"/>
      <c r="AG58" s="243"/>
      <c r="AH58" s="243"/>
      <c r="AI58" s="243"/>
      <c r="AJ58" s="243"/>
      <c r="AK58" s="38">
        <f t="shared" si="7"/>
        <v>15</v>
      </c>
      <c r="AL58" s="38">
        <f t="shared" si="8"/>
        <v>50</v>
      </c>
      <c r="AM58" s="38">
        <f t="shared" si="9"/>
        <v>2</v>
      </c>
    </row>
    <row r="59" spans="1:39" s="155" customFormat="1" ht="27.75" customHeight="1">
      <c r="A59" s="227">
        <v>44</v>
      </c>
      <c r="B59" s="246" t="s">
        <v>107</v>
      </c>
      <c r="C59" s="219" t="s">
        <v>182</v>
      </c>
      <c r="D59" s="236"/>
      <c r="E59" s="237">
        <v>5</v>
      </c>
      <c r="F59" s="236"/>
      <c r="G59" s="238"/>
      <c r="H59" s="238"/>
      <c r="I59" s="238"/>
      <c r="J59" s="238"/>
      <c r="K59" s="238"/>
      <c r="L59" s="239"/>
      <c r="M59" s="239"/>
      <c r="N59" s="239"/>
      <c r="O59" s="239"/>
      <c r="P59" s="239"/>
      <c r="Q59" s="240"/>
      <c r="R59" s="240"/>
      <c r="S59" s="240"/>
      <c r="T59" s="240"/>
      <c r="U59" s="240"/>
      <c r="V59" s="241"/>
      <c r="W59" s="241"/>
      <c r="X59" s="241"/>
      <c r="Y59" s="241"/>
      <c r="Z59" s="241"/>
      <c r="AA59" s="242">
        <v>15</v>
      </c>
      <c r="AB59" s="242">
        <v>10</v>
      </c>
      <c r="AC59" s="242">
        <v>30</v>
      </c>
      <c r="AD59" s="242">
        <v>20</v>
      </c>
      <c r="AE59" s="242">
        <v>3</v>
      </c>
      <c r="AF59" s="243"/>
      <c r="AG59" s="243"/>
      <c r="AH59" s="243"/>
      <c r="AI59" s="243"/>
      <c r="AJ59" s="243"/>
      <c r="AK59" s="38">
        <f t="shared" si="7"/>
        <v>45</v>
      </c>
      <c r="AL59" s="38">
        <f t="shared" si="8"/>
        <v>75</v>
      </c>
      <c r="AM59" s="38">
        <f t="shared" si="9"/>
        <v>3</v>
      </c>
    </row>
    <row r="60" spans="1:39" s="155" customFormat="1" ht="27.75" customHeight="1">
      <c r="A60" s="227">
        <v>45</v>
      </c>
      <c r="B60" s="246" t="s">
        <v>127</v>
      </c>
      <c r="C60" s="219" t="s">
        <v>183</v>
      </c>
      <c r="D60" s="236">
        <v>3</v>
      </c>
      <c r="E60" s="237">
        <v>3</v>
      </c>
      <c r="F60" s="236">
        <v>3</v>
      </c>
      <c r="G60" s="238"/>
      <c r="H60" s="238"/>
      <c r="I60" s="238"/>
      <c r="J60" s="238"/>
      <c r="K60" s="238"/>
      <c r="L60" s="239"/>
      <c r="M60" s="239"/>
      <c r="N60" s="239"/>
      <c r="O60" s="239"/>
      <c r="P60" s="239"/>
      <c r="Q60" s="240">
        <v>10</v>
      </c>
      <c r="R60" s="240">
        <v>10</v>
      </c>
      <c r="S60" s="240">
        <v>40</v>
      </c>
      <c r="T60" s="240">
        <v>40</v>
      </c>
      <c r="U60" s="240">
        <v>4</v>
      </c>
      <c r="V60" s="241"/>
      <c r="W60" s="241"/>
      <c r="X60" s="241"/>
      <c r="Y60" s="241"/>
      <c r="Z60" s="241"/>
      <c r="AA60" s="242"/>
      <c r="AB60" s="242"/>
      <c r="AC60" s="242"/>
      <c r="AD60" s="242"/>
      <c r="AE60" s="242"/>
      <c r="AF60" s="243"/>
      <c r="AG60" s="243"/>
      <c r="AH60" s="243"/>
      <c r="AI60" s="243"/>
      <c r="AJ60" s="243"/>
      <c r="AK60" s="38">
        <f t="shared" si="7"/>
        <v>50</v>
      </c>
      <c r="AL60" s="38">
        <f t="shared" si="8"/>
        <v>100</v>
      </c>
      <c r="AM60" s="38">
        <f t="shared" si="9"/>
        <v>4</v>
      </c>
    </row>
    <row r="61" spans="1:39" s="155" customFormat="1" ht="27.75" customHeight="1">
      <c r="A61" s="227">
        <v>46</v>
      </c>
      <c r="B61" s="246" t="s">
        <v>59</v>
      </c>
      <c r="C61" s="219" t="s">
        <v>184</v>
      </c>
      <c r="D61" s="236">
        <v>2</v>
      </c>
      <c r="E61" s="237">
        <v>2</v>
      </c>
      <c r="F61" s="236">
        <v>2</v>
      </c>
      <c r="G61" s="238"/>
      <c r="H61" s="238"/>
      <c r="I61" s="238"/>
      <c r="J61" s="238"/>
      <c r="K61" s="238"/>
      <c r="L61" s="239">
        <v>10</v>
      </c>
      <c r="M61" s="239">
        <v>10</v>
      </c>
      <c r="N61" s="239">
        <v>40</v>
      </c>
      <c r="O61" s="239">
        <v>40</v>
      </c>
      <c r="P61" s="239">
        <v>4</v>
      </c>
      <c r="Q61" s="240"/>
      <c r="R61" s="240"/>
      <c r="S61" s="240"/>
      <c r="T61" s="240"/>
      <c r="U61" s="240"/>
      <c r="V61" s="241"/>
      <c r="W61" s="241"/>
      <c r="X61" s="241"/>
      <c r="Y61" s="241"/>
      <c r="Z61" s="241"/>
      <c r="AA61" s="242"/>
      <c r="AB61" s="242"/>
      <c r="AC61" s="242"/>
      <c r="AD61" s="242"/>
      <c r="AE61" s="242"/>
      <c r="AF61" s="243"/>
      <c r="AG61" s="243"/>
      <c r="AH61" s="243"/>
      <c r="AI61" s="243"/>
      <c r="AJ61" s="243"/>
      <c r="AK61" s="38">
        <f t="shared" si="7"/>
        <v>50</v>
      </c>
      <c r="AL61" s="38">
        <f t="shared" si="8"/>
        <v>100</v>
      </c>
      <c r="AM61" s="38">
        <f t="shared" si="9"/>
        <v>4</v>
      </c>
    </row>
    <row r="62" spans="1:39" s="155" customFormat="1" ht="27.75" customHeight="1">
      <c r="A62" s="227">
        <v>47</v>
      </c>
      <c r="B62" s="246" t="s">
        <v>109</v>
      </c>
      <c r="C62" s="219" t="s">
        <v>185</v>
      </c>
      <c r="D62" s="236">
        <v>4</v>
      </c>
      <c r="E62" s="237">
        <v>4</v>
      </c>
      <c r="F62" s="236">
        <v>4</v>
      </c>
      <c r="G62" s="238"/>
      <c r="H62" s="238"/>
      <c r="I62" s="238"/>
      <c r="J62" s="238"/>
      <c r="K62" s="238"/>
      <c r="L62" s="239"/>
      <c r="M62" s="239"/>
      <c r="N62" s="239"/>
      <c r="O62" s="239"/>
      <c r="P62" s="239"/>
      <c r="Q62" s="240"/>
      <c r="R62" s="240"/>
      <c r="S62" s="240"/>
      <c r="T62" s="240"/>
      <c r="U62" s="240"/>
      <c r="V62" s="241">
        <v>5</v>
      </c>
      <c r="W62" s="241">
        <v>15</v>
      </c>
      <c r="X62" s="241">
        <v>20</v>
      </c>
      <c r="Y62" s="241">
        <v>35</v>
      </c>
      <c r="Z62" s="241">
        <v>3</v>
      </c>
      <c r="AA62" s="242"/>
      <c r="AB62" s="242"/>
      <c r="AC62" s="242"/>
      <c r="AD62" s="242"/>
      <c r="AE62" s="242"/>
      <c r="AF62" s="243"/>
      <c r="AG62" s="243"/>
      <c r="AH62" s="243"/>
      <c r="AI62" s="243"/>
      <c r="AJ62" s="243"/>
      <c r="AK62" s="38">
        <f t="shared" si="7"/>
        <v>25</v>
      </c>
      <c r="AL62" s="38">
        <f t="shared" si="8"/>
        <v>75</v>
      </c>
      <c r="AM62" s="38">
        <f t="shared" si="9"/>
        <v>3</v>
      </c>
    </row>
    <row r="63" spans="1:39" s="155" customFormat="1" ht="27.75" customHeight="1">
      <c r="A63" s="227">
        <v>48</v>
      </c>
      <c r="B63" s="246" t="s">
        <v>84</v>
      </c>
      <c r="C63" s="219" t="s">
        <v>186</v>
      </c>
      <c r="D63" s="236">
        <v>6</v>
      </c>
      <c r="E63" s="237">
        <v>6</v>
      </c>
      <c r="F63" s="236">
        <v>6</v>
      </c>
      <c r="G63" s="238"/>
      <c r="H63" s="238"/>
      <c r="I63" s="238"/>
      <c r="J63" s="238"/>
      <c r="K63" s="238"/>
      <c r="L63" s="239"/>
      <c r="M63" s="239"/>
      <c r="N63" s="239"/>
      <c r="O63" s="239"/>
      <c r="P63" s="239"/>
      <c r="Q63" s="240"/>
      <c r="R63" s="240"/>
      <c r="S63" s="240"/>
      <c r="T63" s="240"/>
      <c r="U63" s="240"/>
      <c r="V63" s="241"/>
      <c r="W63" s="241"/>
      <c r="X63" s="241"/>
      <c r="Y63" s="241"/>
      <c r="Z63" s="241"/>
      <c r="AA63" s="242"/>
      <c r="AB63" s="242"/>
      <c r="AC63" s="242"/>
      <c r="AD63" s="242"/>
      <c r="AE63" s="242"/>
      <c r="AF63" s="243">
        <v>10</v>
      </c>
      <c r="AG63" s="243">
        <v>10</v>
      </c>
      <c r="AH63" s="243">
        <v>30</v>
      </c>
      <c r="AI63" s="243">
        <v>25</v>
      </c>
      <c r="AJ63" s="243">
        <v>3</v>
      </c>
      <c r="AK63" s="38">
        <f t="shared" si="7"/>
        <v>40</v>
      </c>
      <c r="AL63" s="38">
        <f t="shared" si="8"/>
        <v>75</v>
      </c>
      <c r="AM63" s="38">
        <f t="shared" si="9"/>
        <v>3</v>
      </c>
    </row>
    <row r="64" spans="1:39" s="155" customFormat="1" ht="27.75" customHeight="1">
      <c r="A64" s="227">
        <v>49</v>
      </c>
      <c r="B64" s="246" t="s">
        <v>108</v>
      </c>
      <c r="C64" s="219" t="s">
        <v>187</v>
      </c>
      <c r="D64" s="236"/>
      <c r="E64" s="237">
        <v>4</v>
      </c>
      <c r="F64" s="236"/>
      <c r="G64" s="238"/>
      <c r="H64" s="238"/>
      <c r="I64" s="238"/>
      <c r="J64" s="238"/>
      <c r="K64" s="238"/>
      <c r="L64" s="239"/>
      <c r="M64" s="239"/>
      <c r="N64" s="239"/>
      <c r="O64" s="239"/>
      <c r="P64" s="239"/>
      <c r="Q64" s="240"/>
      <c r="R64" s="240"/>
      <c r="S64" s="240"/>
      <c r="T64" s="240"/>
      <c r="U64" s="240"/>
      <c r="V64" s="244"/>
      <c r="W64" s="244"/>
      <c r="X64" s="244"/>
      <c r="Y64" s="244"/>
      <c r="Z64" s="244"/>
      <c r="AA64" s="242">
        <v>5</v>
      </c>
      <c r="AB64" s="242">
        <v>5</v>
      </c>
      <c r="AC64" s="242">
        <v>5</v>
      </c>
      <c r="AD64" s="242">
        <v>10</v>
      </c>
      <c r="AE64" s="242">
        <v>1</v>
      </c>
      <c r="AF64" s="245"/>
      <c r="AG64" s="245"/>
      <c r="AH64" s="245"/>
      <c r="AI64" s="245"/>
      <c r="AJ64" s="245"/>
      <c r="AK64" s="38">
        <f t="shared" si="7"/>
        <v>10</v>
      </c>
      <c r="AL64" s="38">
        <f t="shared" si="8"/>
        <v>25</v>
      </c>
      <c r="AM64" s="38">
        <f t="shared" si="9"/>
        <v>1</v>
      </c>
    </row>
    <row r="65" spans="1:39" ht="27.75" customHeight="1">
      <c r="A65" s="257" t="s">
        <v>37</v>
      </c>
      <c r="B65" s="258"/>
      <c r="C65" s="79"/>
      <c r="D65" s="46"/>
      <c r="E65" s="46"/>
      <c r="F65" s="46"/>
      <c r="G65" s="40">
        <f>SUM(G44:G64)</f>
        <v>0</v>
      </c>
      <c r="H65" s="40">
        <f aca="true" t="shared" si="10" ref="H65:Q65">SUM(H44:H64)</f>
        <v>0</v>
      </c>
      <c r="I65" s="40">
        <f t="shared" si="10"/>
        <v>0</v>
      </c>
      <c r="J65" s="40">
        <f t="shared" si="10"/>
        <v>0</v>
      </c>
      <c r="K65" s="40">
        <f t="shared" si="10"/>
        <v>0</v>
      </c>
      <c r="L65" s="40">
        <f t="shared" si="10"/>
        <v>35</v>
      </c>
      <c r="M65" s="40">
        <f t="shared" si="10"/>
        <v>55</v>
      </c>
      <c r="N65" s="40">
        <f t="shared" si="10"/>
        <v>75</v>
      </c>
      <c r="O65" s="40">
        <f t="shared" si="10"/>
        <v>110</v>
      </c>
      <c r="P65" s="40">
        <f t="shared" si="10"/>
        <v>11</v>
      </c>
      <c r="Q65" s="40">
        <f t="shared" si="10"/>
        <v>20</v>
      </c>
      <c r="R65" s="40">
        <f aca="true" t="shared" si="11" ref="R65:AJ65">SUM(R44:R64)</f>
        <v>20</v>
      </c>
      <c r="S65" s="40">
        <f t="shared" si="11"/>
        <v>55</v>
      </c>
      <c r="T65" s="40">
        <f t="shared" si="11"/>
        <v>55</v>
      </c>
      <c r="U65" s="40">
        <f t="shared" si="11"/>
        <v>6</v>
      </c>
      <c r="V65" s="40">
        <f t="shared" si="11"/>
        <v>45</v>
      </c>
      <c r="W65" s="40">
        <f t="shared" si="11"/>
        <v>50</v>
      </c>
      <c r="X65" s="40">
        <f t="shared" si="11"/>
        <v>85</v>
      </c>
      <c r="Y65" s="40">
        <f t="shared" si="11"/>
        <v>120</v>
      </c>
      <c r="Z65" s="40">
        <f t="shared" si="11"/>
        <v>12</v>
      </c>
      <c r="AA65" s="40">
        <f t="shared" si="11"/>
        <v>40</v>
      </c>
      <c r="AB65" s="40">
        <f t="shared" si="11"/>
        <v>50</v>
      </c>
      <c r="AC65" s="40">
        <f t="shared" si="11"/>
        <v>75</v>
      </c>
      <c r="AD65" s="40">
        <f t="shared" si="11"/>
        <v>85</v>
      </c>
      <c r="AE65" s="40">
        <f t="shared" si="11"/>
        <v>10</v>
      </c>
      <c r="AF65" s="40">
        <f t="shared" si="11"/>
        <v>25</v>
      </c>
      <c r="AG65" s="40">
        <f t="shared" si="11"/>
        <v>45</v>
      </c>
      <c r="AH65" s="40">
        <f t="shared" si="11"/>
        <v>110</v>
      </c>
      <c r="AI65" s="40">
        <f t="shared" si="11"/>
        <v>120</v>
      </c>
      <c r="AJ65" s="40">
        <f t="shared" si="11"/>
        <v>12</v>
      </c>
      <c r="AK65" s="40">
        <f>SUM(AK44:AK64)</f>
        <v>565</v>
      </c>
      <c r="AL65" s="40">
        <f>SUM(AL44:AL64)</f>
        <v>1275</v>
      </c>
      <c r="AM65" s="40">
        <f>SUM(AM44:AM64)</f>
        <v>51</v>
      </c>
    </row>
    <row r="66" spans="1:39" ht="22.5" customHeight="1">
      <c r="A66" s="282" t="s">
        <v>70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3"/>
    </row>
    <row r="67" spans="1:39" ht="27.75" customHeight="1">
      <c r="A67" s="34">
        <v>50</v>
      </c>
      <c r="B67" s="43" t="s">
        <v>71</v>
      </c>
      <c r="C67" s="76" t="s">
        <v>190</v>
      </c>
      <c r="D67" s="38"/>
      <c r="E67" s="45">
        <v>2</v>
      </c>
      <c r="F67" s="44"/>
      <c r="G67" s="4"/>
      <c r="H67" s="4"/>
      <c r="I67" s="4"/>
      <c r="J67" s="4"/>
      <c r="K67" s="5"/>
      <c r="L67" s="6"/>
      <c r="M67" s="6"/>
      <c r="N67" s="48">
        <v>20</v>
      </c>
      <c r="O67" s="48">
        <v>30</v>
      </c>
      <c r="P67" s="49">
        <v>2</v>
      </c>
      <c r="Q67" s="8"/>
      <c r="R67" s="8"/>
      <c r="S67" s="8"/>
      <c r="T67" s="8"/>
      <c r="U67" s="9"/>
      <c r="V67" s="10"/>
      <c r="W67" s="10"/>
      <c r="X67" s="10"/>
      <c r="Y67" s="10"/>
      <c r="Z67" s="11"/>
      <c r="AA67" s="21"/>
      <c r="AB67" s="21"/>
      <c r="AC67" s="21"/>
      <c r="AD67" s="21"/>
      <c r="AE67" s="22"/>
      <c r="AF67" s="14"/>
      <c r="AG67" s="14"/>
      <c r="AH67" s="14"/>
      <c r="AI67" s="14"/>
      <c r="AJ67" s="15"/>
      <c r="AK67" s="38">
        <f>SUM(G67,I67,L67,N67,Q67,S67,V67,X67,AA67,AC67,AF67,AH67)</f>
        <v>20</v>
      </c>
      <c r="AL67" s="38">
        <f>SUM(G67:J67,L67:O67,Q67:T67,V67:Y67,AA67:AD67,AF67:AI67)</f>
        <v>50</v>
      </c>
      <c r="AM67" s="46">
        <f>SUM(K67,P67,U67,Z67,AE67,AJ67)</f>
        <v>2</v>
      </c>
    </row>
    <row r="68" spans="1:39" ht="27.75" customHeight="1">
      <c r="A68" s="34">
        <v>51</v>
      </c>
      <c r="B68" s="43" t="s">
        <v>72</v>
      </c>
      <c r="C68" s="76" t="s">
        <v>191</v>
      </c>
      <c r="D68" s="38"/>
      <c r="E68" s="45" t="s">
        <v>73</v>
      </c>
      <c r="F68" s="44"/>
      <c r="G68" s="4"/>
      <c r="H68" s="4"/>
      <c r="I68" s="4"/>
      <c r="J68" s="4"/>
      <c r="K68" s="5"/>
      <c r="L68" s="6"/>
      <c r="M68" s="6"/>
      <c r="N68" s="6"/>
      <c r="O68" s="6"/>
      <c r="P68" s="7"/>
      <c r="Q68" s="8"/>
      <c r="R68" s="8"/>
      <c r="S68" s="17">
        <v>30</v>
      </c>
      <c r="T68" s="17">
        <v>20</v>
      </c>
      <c r="U68" s="17">
        <v>2</v>
      </c>
      <c r="V68" s="10"/>
      <c r="W68" s="10"/>
      <c r="X68" s="19">
        <v>30</v>
      </c>
      <c r="Y68" s="19">
        <v>20</v>
      </c>
      <c r="Z68" s="19">
        <v>2</v>
      </c>
      <c r="AA68" s="21"/>
      <c r="AB68" s="21"/>
      <c r="AC68" s="12">
        <v>30</v>
      </c>
      <c r="AD68" s="12">
        <v>20</v>
      </c>
      <c r="AE68" s="13">
        <v>2</v>
      </c>
      <c r="AF68" s="14"/>
      <c r="AG68" s="14"/>
      <c r="AH68" s="23">
        <v>30</v>
      </c>
      <c r="AI68" s="23">
        <v>20</v>
      </c>
      <c r="AJ68" s="24">
        <v>2</v>
      </c>
      <c r="AK68" s="38">
        <f>SUM(G68,I68,L68,N68,Q68,S68,V68,X68,AA68,AC68,AF68,AH68)</f>
        <v>120</v>
      </c>
      <c r="AL68" s="38">
        <f>SUM(G68:J68,L68:O68,Q68:T68,V68:Y68,AA68:AD68,AF68:AI68)</f>
        <v>200</v>
      </c>
      <c r="AM68" s="46">
        <f>SUM(K68,P68,U68,Z68,AE68,AJ68)</f>
        <v>8</v>
      </c>
    </row>
    <row r="69" spans="1:39" ht="27.75" customHeight="1">
      <c r="A69" s="34">
        <v>52</v>
      </c>
      <c r="B69" s="39" t="s">
        <v>189</v>
      </c>
      <c r="C69" s="76" t="s">
        <v>192</v>
      </c>
      <c r="D69" s="44"/>
      <c r="E69" s="175">
        <v>43557</v>
      </c>
      <c r="F69" s="44"/>
      <c r="G69" s="4"/>
      <c r="H69" s="4"/>
      <c r="I69" s="4"/>
      <c r="J69" s="4"/>
      <c r="K69" s="5"/>
      <c r="L69" s="6"/>
      <c r="M69" s="6"/>
      <c r="N69" s="6">
        <v>150</v>
      </c>
      <c r="O69" s="6"/>
      <c r="P69" s="7">
        <v>6</v>
      </c>
      <c r="Q69" s="8"/>
      <c r="R69" s="8"/>
      <c r="S69" s="17">
        <v>100</v>
      </c>
      <c r="T69" s="8"/>
      <c r="U69" s="17">
        <v>4</v>
      </c>
      <c r="V69" s="10"/>
      <c r="W69" s="10"/>
      <c r="X69" s="19">
        <v>250</v>
      </c>
      <c r="Y69" s="10"/>
      <c r="Z69" s="19">
        <v>10</v>
      </c>
      <c r="AA69" s="21"/>
      <c r="AB69" s="21"/>
      <c r="AC69" s="12"/>
      <c r="AD69" s="21"/>
      <c r="AE69" s="13"/>
      <c r="AF69" s="14"/>
      <c r="AG69" s="14"/>
      <c r="AH69" s="14"/>
      <c r="AI69" s="14"/>
      <c r="AJ69" s="15"/>
      <c r="AK69" s="38">
        <f>SUM(G69,I69,L69,N69,Q69,S69,V69,X69,AA69,AC69,AF69,AH69)</f>
        <v>500</v>
      </c>
      <c r="AL69" s="38">
        <f>SUM(G69:J69,L69:O69,Q69:T69,V69:Y69,AA69:AD69,AF69:AI69)</f>
        <v>500</v>
      </c>
      <c r="AM69" s="46">
        <f>SUM(K69,P69,U69,Z69,AE69,AJ69)</f>
        <v>20</v>
      </c>
    </row>
    <row r="70" spans="1:39" ht="27.75" customHeight="1">
      <c r="A70" s="257"/>
      <c r="B70" s="258"/>
      <c r="C70" s="79"/>
      <c r="D70" s="46"/>
      <c r="E70" s="46"/>
      <c r="F70" s="46"/>
      <c r="G70" s="41">
        <f>SUM(G67:G69)</f>
        <v>0</v>
      </c>
      <c r="H70" s="41">
        <f aca="true" t="shared" si="12" ref="H70:AJ70">SUM(H67:H69)</f>
        <v>0</v>
      </c>
      <c r="I70" s="41">
        <f t="shared" si="12"/>
        <v>0</v>
      </c>
      <c r="J70" s="41">
        <f t="shared" si="12"/>
        <v>0</v>
      </c>
      <c r="K70" s="41">
        <f t="shared" si="12"/>
        <v>0</v>
      </c>
      <c r="L70" s="41">
        <f t="shared" si="12"/>
        <v>0</v>
      </c>
      <c r="M70" s="41">
        <f t="shared" si="12"/>
        <v>0</v>
      </c>
      <c r="N70" s="41">
        <f t="shared" si="12"/>
        <v>170</v>
      </c>
      <c r="O70" s="41">
        <f t="shared" si="12"/>
        <v>30</v>
      </c>
      <c r="P70" s="41">
        <f t="shared" si="12"/>
        <v>8</v>
      </c>
      <c r="Q70" s="41">
        <f t="shared" si="12"/>
        <v>0</v>
      </c>
      <c r="R70" s="41">
        <f t="shared" si="12"/>
        <v>0</v>
      </c>
      <c r="S70" s="41">
        <f t="shared" si="12"/>
        <v>130</v>
      </c>
      <c r="T70" s="41">
        <f t="shared" si="12"/>
        <v>20</v>
      </c>
      <c r="U70" s="41">
        <f t="shared" si="12"/>
        <v>6</v>
      </c>
      <c r="V70" s="41">
        <f t="shared" si="12"/>
        <v>0</v>
      </c>
      <c r="W70" s="41">
        <f t="shared" si="12"/>
        <v>0</v>
      </c>
      <c r="X70" s="41">
        <f t="shared" si="12"/>
        <v>280</v>
      </c>
      <c r="Y70" s="41">
        <f t="shared" si="12"/>
        <v>20</v>
      </c>
      <c r="Z70" s="41">
        <f t="shared" si="12"/>
        <v>12</v>
      </c>
      <c r="AA70" s="41">
        <f t="shared" si="12"/>
        <v>0</v>
      </c>
      <c r="AB70" s="41">
        <f t="shared" si="12"/>
        <v>0</v>
      </c>
      <c r="AC70" s="41">
        <f t="shared" si="12"/>
        <v>30</v>
      </c>
      <c r="AD70" s="41">
        <f t="shared" si="12"/>
        <v>20</v>
      </c>
      <c r="AE70" s="41">
        <f t="shared" si="12"/>
        <v>2</v>
      </c>
      <c r="AF70" s="41">
        <f t="shared" si="12"/>
        <v>0</v>
      </c>
      <c r="AG70" s="41">
        <f t="shared" si="12"/>
        <v>0</v>
      </c>
      <c r="AH70" s="41">
        <f t="shared" si="12"/>
        <v>30</v>
      </c>
      <c r="AI70" s="41">
        <f t="shared" si="12"/>
        <v>20</v>
      </c>
      <c r="AJ70" s="41">
        <f t="shared" si="12"/>
        <v>2</v>
      </c>
      <c r="AK70" s="41">
        <f>SUM(AK67:AK69)</f>
        <v>640</v>
      </c>
      <c r="AL70" s="41">
        <f>SUM(AL67:AL69)</f>
        <v>750</v>
      </c>
      <c r="AM70" s="41">
        <f>SUM(AM67:AM69)</f>
        <v>30</v>
      </c>
    </row>
    <row r="71" spans="1:39" ht="16.5" customHeight="1">
      <c r="A71" s="318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319"/>
    </row>
    <row r="72" spans="1:39" ht="25.5" customHeight="1">
      <c r="A72" s="271" t="s">
        <v>112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3"/>
    </row>
    <row r="73" spans="1:39" ht="30" customHeight="1">
      <c r="A73" s="25">
        <v>53</v>
      </c>
      <c r="B73" s="26" t="s">
        <v>114</v>
      </c>
      <c r="C73" s="76" t="s">
        <v>193</v>
      </c>
      <c r="D73" s="2"/>
      <c r="E73" s="3">
        <v>6</v>
      </c>
      <c r="F73" s="2"/>
      <c r="G73" s="4"/>
      <c r="H73" s="4"/>
      <c r="I73" s="4"/>
      <c r="J73" s="4"/>
      <c r="K73" s="5"/>
      <c r="L73" s="6"/>
      <c r="M73" s="6"/>
      <c r="N73" s="6"/>
      <c r="O73" s="6"/>
      <c r="P73" s="7"/>
      <c r="Q73" s="8"/>
      <c r="R73" s="8"/>
      <c r="S73" s="8"/>
      <c r="T73" s="8"/>
      <c r="U73" s="9"/>
      <c r="V73" s="10"/>
      <c r="W73" s="10"/>
      <c r="X73" s="10"/>
      <c r="Y73" s="10"/>
      <c r="Z73" s="11"/>
      <c r="AA73" s="21"/>
      <c r="AB73" s="21"/>
      <c r="AC73" s="21"/>
      <c r="AD73" s="21"/>
      <c r="AE73" s="22"/>
      <c r="AF73" s="23">
        <v>20</v>
      </c>
      <c r="AG73" s="23">
        <v>50</v>
      </c>
      <c r="AH73" s="14">
        <v>10</v>
      </c>
      <c r="AI73" s="14">
        <v>20</v>
      </c>
      <c r="AJ73" s="24">
        <v>4</v>
      </c>
      <c r="AK73" s="16">
        <f>SUM(G73,I73,L73,N73,Q73,S73,V73,X73,AA73,AC73,AF73,AH73)</f>
        <v>30</v>
      </c>
      <c r="AL73" s="16">
        <f>SUM(G73:J73,L73:O73,Q73:T73,V73:Y73,AA73:AD73,AF73:AI73)</f>
        <v>100</v>
      </c>
      <c r="AM73" s="47">
        <f>+SUM(K73,P73,U73,Z73,AE73,AJ73)</f>
        <v>4</v>
      </c>
    </row>
    <row r="74" spans="1:39" ht="30" customHeight="1">
      <c r="A74" s="25">
        <v>54</v>
      </c>
      <c r="B74" s="26" t="s">
        <v>61</v>
      </c>
      <c r="C74" s="76" t="s">
        <v>194</v>
      </c>
      <c r="D74" s="2"/>
      <c r="E74" s="3">
        <v>3.4</v>
      </c>
      <c r="F74" s="2"/>
      <c r="G74" s="4"/>
      <c r="H74" s="4"/>
      <c r="I74" s="4"/>
      <c r="J74" s="4"/>
      <c r="K74" s="5"/>
      <c r="L74" s="6"/>
      <c r="M74" s="6"/>
      <c r="N74" s="6"/>
      <c r="O74" s="6"/>
      <c r="P74" s="7"/>
      <c r="Q74" s="8">
        <v>10</v>
      </c>
      <c r="R74" s="8">
        <v>20</v>
      </c>
      <c r="S74" s="8">
        <v>30</v>
      </c>
      <c r="T74" s="8">
        <v>40</v>
      </c>
      <c r="U74" s="8">
        <v>4</v>
      </c>
      <c r="V74" s="10"/>
      <c r="W74" s="10"/>
      <c r="X74" s="10">
        <v>15</v>
      </c>
      <c r="Y74" s="10">
        <v>10</v>
      </c>
      <c r="Z74" s="10">
        <v>1</v>
      </c>
      <c r="AA74" s="21"/>
      <c r="AB74" s="21"/>
      <c r="AC74" s="21"/>
      <c r="AD74" s="21"/>
      <c r="AE74" s="22"/>
      <c r="AF74" s="23"/>
      <c r="AG74" s="23"/>
      <c r="AH74" s="14"/>
      <c r="AI74" s="14"/>
      <c r="AJ74" s="24"/>
      <c r="AK74" s="16">
        <f aca="true" t="shared" si="13" ref="AK74:AK81">SUM(G74,I74,L74,N74,Q74,S74,V74,X74,AA74,AC74,AF74,AH74)</f>
        <v>55</v>
      </c>
      <c r="AL74" s="16">
        <f aca="true" t="shared" si="14" ref="AL74:AL83">SUM(G74:J74,L74:O74,Q74:T74,V74:Y74,AA74:AD74,AF74:AI74)</f>
        <v>125</v>
      </c>
      <c r="AM74" s="47">
        <f aca="true" t="shared" si="15" ref="AM74:AM81">+SUM(K74,P74,U74,Z74,AE74,AJ74)</f>
        <v>5</v>
      </c>
    </row>
    <row r="75" spans="1:39" ht="30" customHeight="1">
      <c r="A75" s="25">
        <v>55</v>
      </c>
      <c r="B75" s="26" t="s">
        <v>62</v>
      </c>
      <c r="C75" s="76" t="s">
        <v>195</v>
      </c>
      <c r="D75" s="2"/>
      <c r="E75" s="3">
        <v>3.4</v>
      </c>
      <c r="F75" s="2"/>
      <c r="G75" s="4"/>
      <c r="H75" s="4"/>
      <c r="I75" s="4"/>
      <c r="J75" s="4"/>
      <c r="K75" s="5"/>
      <c r="L75" s="6"/>
      <c r="M75" s="6"/>
      <c r="N75" s="6"/>
      <c r="O75" s="6"/>
      <c r="P75" s="7"/>
      <c r="Q75" s="8"/>
      <c r="R75" s="8"/>
      <c r="S75" s="8">
        <v>20</v>
      </c>
      <c r="T75" s="8">
        <v>30</v>
      </c>
      <c r="U75" s="8">
        <v>2</v>
      </c>
      <c r="V75" s="10"/>
      <c r="W75" s="10"/>
      <c r="X75" s="10">
        <v>15</v>
      </c>
      <c r="Y75" s="10">
        <v>10</v>
      </c>
      <c r="Z75" s="10">
        <v>1</v>
      </c>
      <c r="AA75" s="21"/>
      <c r="AB75" s="21"/>
      <c r="AC75" s="21"/>
      <c r="AD75" s="21"/>
      <c r="AE75" s="22"/>
      <c r="AF75" s="23"/>
      <c r="AG75" s="23"/>
      <c r="AH75" s="14"/>
      <c r="AI75" s="14"/>
      <c r="AJ75" s="24"/>
      <c r="AK75" s="16">
        <f t="shared" si="13"/>
        <v>35</v>
      </c>
      <c r="AL75" s="16">
        <f t="shared" si="14"/>
        <v>75</v>
      </c>
      <c r="AM75" s="47">
        <f t="shared" si="15"/>
        <v>3</v>
      </c>
    </row>
    <row r="76" spans="1:39" ht="30" customHeight="1">
      <c r="A76" s="25">
        <v>56</v>
      </c>
      <c r="B76" s="26" t="s">
        <v>63</v>
      </c>
      <c r="C76" s="76" t="s">
        <v>196</v>
      </c>
      <c r="D76" s="2"/>
      <c r="E76" s="3">
        <v>3.4</v>
      </c>
      <c r="F76" s="2"/>
      <c r="G76" s="4"/>
      <c r="H76" s="4"/>
      <c r="I76" s="4"/>
      <c r="J76" s="4"/>
      <c r="K76" s="5"/>
      <c r="L76" s="6"/>
      <c r="M76" s="6"/>
      <c r="N76" s="6"/>
      <c r="O76" s="6"/>
      <c r="P76" s="7"/>
      <c r="Q76" s="8">
        <v>10</v>
      </c>
      <c r="R76" s="8">
        <v>15</v>
      </c>
      <c r="S76" s="8">
        <v>10</v>
      </c>
      <c r="T76" s="8">
        <v>15</v>
      </c>
      <c r="U76" s="8">
        <v>2</v>
      </c>
      <c r="V76" s="10"/>
      <c r="W76" s="10"/>
      <c r="X76" s="10">
        <v>10</v>
      </c>
      <c r="Y76" s="10">
        <v>15</v>
      </c>
      <c r="Z76" s="10">
        <v>1</v>
      </c>
      <c r="AA76" s="21"/>
      <c r="AB76" s="21"/>
      <c r="AC76" s="21"/>
      <c r="AD76" s="21"/>
      <c r="AE76" s="22"/>
      <c r="AF76" s="23"/>
      <c r="AG76" s="23"/>
      <c r="AH76" s="14"/>
      <c r="AI76" s="14"/>
      <c r="AJ76" s="24"/>
      <c r="AK76" s="16">
        <f t="shared" si="13"/>
        <v>30</v>
      </c>
      <c r="AL76" s="16">
        <f t="shared" si="14"/>
        <v>75</v>
      </c>
      <c r="AM76" s="47">
        <f t="shared" si="15"/>
        <v>3</v>
      </c>
    </row>
    <row r="77" spans="1:39" ht="30" customHeight="1">
      <c r="A77" s="25">
        <v>57</v>
      </c>
      <c r="B77" s="26" t="s">
        <v>64</v>
      </c>
      <c r="C77" s="76" t="s">
        <v>197</v>
      </c>
      <c r="D77" s="2"/>
      <c r="E77" s="3">
        <v>5</v>
      </c>
      <c r="F77" s="2"/>
      <c r="G77" s="4"/>
      <c r="H77" s="4"/>
      <c r="I77" s="4"/>
      <c r="J77" s="4"/>
      <c r="K77" s="5"/>
      <c r="L77" s="6"/>
      <c r="M77" s="6"/>
      <c r="N77" s="6"/>
      <c r="O77" s="6"/>
      <c r="P77" s="7"/>
      <c r="Q77" s="8"/>
      <c r="R77" s="8"/>
      <c r="S77" s="8"/>
      <c r="T77" s="8"/>
      <c r="U77" s="9"/>
      <c r="V77" s="10"/>
      <c r="W77" s="10"/>
      <c r="X77" s="10"/>
      <c r="Y77" s="10"/>
      <c r="Z77" s="11"/>
      <c r="AA77" s="21">
        <v>15</v>
      </c>
      <c r="AB77" s="21">
        <v>35</v>
      </c>
      <c r="AC77" s="21">
        <v>15</v>
      </c>
      <c r="AD77" s="21">
        <v>35</v>
      </c>
      <c r="AE77" s="22">
        <v>4</v>
      </c>
      <c r="AF77" s="23"/>
      <c r="AG77" s="23"/>
      <c r="AH77" s="14"/>
      <c r="AI77" s="14"/>
      <c r="AJ77" s="24"/>
      <c r="AK77" s="16">
        <f t="shared" si="13"/>
        <v>30</v>
      </c>
      <c r="AL77" s="16">
        <f t="shared" si="14"/>
        <v>100</v>
      </c>
      <c r="AM77" s="47">
        <f t="shared" si="15"/>
        <v>4</v>
      </c>
    </row>
    <row r="78" spans="1:39" ht="30" customHeight="1">
      <c r="A78" s="25">
        <v>58</v>
      </c>
      <c r="B78" s="26" t="s">
        <v>68</v>
      </c>
      <c r="C78" s="76" t="s">
        <v>198</v>
      </c>
      <c r="D78" s="2"/>
      <c r="E78" s="3">
        <v>5.6</v>
      </c>
      <c r="F78" s="2"/>
      <c r="G78" s="4"/>
      <c r="H78" s="4"/>
      <c r="I78" s="4"/>
      <c r="J78" s="4"/>
      <c r="K78" s="5"/>
      <c r="L78" s="6"/>
      <c r="M78" s="6"/>
      <c r="N78" s="6"/>
      <c r="O78" s="6"/>
      <c r="P78" s="7"/>
      <c r="Q78" s="8"/>
      <c r="R78" s="8"/>
      <c r="S78" s="8"/>
      <c r="T78" s="8"/>
      <c r="U78" s="9"/>
      <c r="V78" s="10"/>
      <c r="W78" s="10"/>
      <c r="X78" s="10"/>
      <c r="Y78" s="10"/>
      <c r="Z78" s="11"/>
      <c r="AA78" s="21">
        <v>10</v>
      </c>
      <c r="AB78" s="21">
        <v>20</v>
      </c>
      <c r="AC78" s="21">
        <v>5</v>
      </c>
      <c r="AD78" s="21">
        <v>15</v>
      </c>
      <c r="AE78" s="22">
        <v>2</v>
      </c>
      <c r="AF78" s="23">
        <v>15</v>
      </c>
      <c r="AG78" s="23">
        <v>35</v>
      </c>
      <c r="AH78" s="14">
        <v>20</v>
      </c>
      <c r="AI78" s="14">
        <v>30</v>
      </c>
      <c r="AJ78" s="24">
        <v>4</v>
      </c>
      <c r="AK78" s="16">
        <f t="shared" si="13"/>
        <v>50</v>
      </c>
      <c r="AL78" s="16">
        <f t="shared" si="14"/>
        <v>150</v>
      </c>
      <c r="AM78" s="47">
        <f t="shared" si="15"/>
        <v>6</v>
      </c>
    </row>
    <row r="79" spans="1:39" ht="30" customHeight="1">
      <c r="A79" s="25">
        <v>59</v>
      </c>
      <c r="B79" s="26" t="s">
        <v>69</v>
      </c>
      <c r="C79" s="76" t="s">
        <v>199</v>
      </c>
      <c r="D79" s="2"/>
      <c r="E79" s="3">
        <v>5.6</v>
      </c>
      <c r="F79" s="2"/>
      <c r="G79" s="4"/>
      <c r="H79" s="4"/>
      <c r="I79" s="4"/>
      <c r="J79" s="4"/>
      <c r="K79" s="5"/>
      <c r="L79" s="6"/>
      <c r="M79" s="6"/>
      <c r="N79" s="6"/>
      <c r="O79" s="6"/>
      <c r="P79" s="7"/>
      <c r="Q79" s="8"/>
      <c r="R79" s="8"/>
      <c r="S79" s="8"/>
      <c r="T79" s="8"/>
      <c r="U79" s="9"/>
      <c r="V79" s="10"/>
      <c r="W79" s="10"/>
      <c r="X79" s="10"/>
      <c r="Y79" s="10"/>
      <c r="Z79" s="11"/>
      <c r="AA79" s="21">
        <v>10</v>
      </c>
      <c r="AB79" s="21">
        <v>20</v>
      </c>
      <c r="AC79" s="21">
        <v>20</v>
      </c>
      <c r="AD79" s="21">
        <v>25</v>
      </c>
      <c r="AE79" s="22">
        <v>3</v>
      </c>
      <c r="AF79" s="23">
        <v>10</v>
      </c>
      <c r="AG79" s="23">
        <v>20</v>
      </c>
      <c r="AH79" s="14">
        <v>20</v>
      </c>
      <c r="AI79" s="14">
        <v>25</v>
      </c>
      <c r="AJ79" s="24">
        <v>3</v>
      </c>
      <c r="AK79" s="16">
        <f t="shared" si="13"/>
        <v>60</v>
      </c>
      <c r="AL79" s="16">
        <f t="shared" si="14"/>
        <v>150</v>
      </c>
      <c r="AM79" s="47">
        <f t="shared" si="15"/>
        <v>6</v>
      </c>
    </row>
    <row r="80" spans="1:39" ht="30" customHeight="1">
      <c r="A80" s="25">
        <v>60</v>
      </c>
      <c r="B80" s="26" t="s">
        <v>110</v>
      </c>
      <c r="C80" s="76" t="s">
        <v>200</v>
      </c>
      <c r="D80" s="2"/>
      <c r="E80" s="3">
        <v>5</v>
      </c>
      <c r="F80" s="2"/>
      <c r="G80" s="4"/>
      <c r="H80" s="4"/>
      <c r="I80" s="4"/>
      <c r="J80" s="4"/>
      <c r="K80" s="5"/>
      <c r="L80" s="6"/>
      <c r="M80" s="6"/>
      <c r="N80" s="6"/>
      <c r="O80" s="6"/>
      <c r="P80" s="7"/>
      <c r="Q80" s="8"/>
      <c r="R80" s="8"/>
      <c r="S80" s="8"/>
      <c r="T80" s="8"/>
      <c r="U80" s="9"/>
      <c r="V80" s="10"/>
      <c r="W80" s="10"/>
      <c r="X80" s="10"/>
      <c r="Y80" s="10"/>
      <c r="Z80" s="11"/>
      <c r="AA80" s="21">
        <v>15</v>
      </c>
      <c r="AB80" s="21">
        <v>35</v>
      </c>
      <c r="AC80" s="21">
        <v>20</v>
      </c>
      <c r="AD80" s="21">
        <v>30</v>
      </c>
      <c r="AE80" s="22">
        <v>4</v>
      </c>
      <c r="AF80" s="23"/>
      <c r="AG80" s="23"/>
      <c r="AH80" s="14"/>
      <c r="AI80" s="14"/>
      <c r="AJ80" s="24"/>
      <c r="AK80" s="16">
        <f t="shared" si="13"/>
        <v>35</v>
      </c>
      <c r="AL80" s="16">
        <f t="shared" si="14"/>
        <v>100</v>
      </c>
      <c r="AM80" s="47">
        <f t="shared" si="15"/>
        <v>4</v>
      </c>
    </row>
    <row r="81" spans="1:39" ht="30" customHeight="1">
      <c r="A81" s="25">
        <v>61</v>
      </c>
      <c r="B81" s="26" t="s">
        <v>121</v>
      </c>
      <c r="C81" s="76" t="s">
        <v>201</v>
      </c>
      <c r="D81" s="2"/>
      <c r="E81" s="3">
        <v>5.6</v>
      </c>
      <c r="F81" s="2"/>
      <c r="G81" s="4"/>
      <c r="H81" s="4"/>
      <c r="I81" s="4"/>
      <c r="J81" s="4"/>
      <c r="K81" s="5"/>
      <c r="L81" s="6"/>
      <c r="M81" s="6"/>
      <c r="N81" s="6"/>
      <c r="O81" s="6"/>
      <c r="P81" s="7"/>
      <c r="Q81" s="8"/>
      <c r="R81" s="8"/>
      <c r="S81" s="8"/>
      <c r="T81" s="8"/>
      <c r="U81" s="9"/>
      <c r="V81" s="10"/>
      <c r="W81" s="10"/>
      <c r="X81" s="10"/>
      <c r="Y81" s="10"/>
      <c r="Z81" s="11"/>
      <c r="AA81" s="21">
        <v>5</v>
      </c>
      <c r="AB81" s="21">
        <v>15</v>
      </c>
      <c r="AC81" s="21">
        <v>20</v>
      </c>
      <c r="AD81" s="21">
        <v>35</v>
      </c>
      <c r="AE81" s="22">
        <v>3</v>
      </c>
      <c r="AF81" s="23">
        <v>5</v>
      </c>
      <c r="AG81" s="23">
        <v>15</v>
      </c>
      <c r="AH81" s="14">
        <v>20</v>
      </c>
      <c r="AI81" s="14">
        <v>35</v>
      </c>
      <c r="AJ81" s="24">
        <v>3</v>
      </c>
      <c r="AK81" s="16">
        <f t="shared" si="13"/>
        <v>50</v>
      </c>
      <c r="AL81" s="16">
        <f t="shared" si="14"/>
        <v>150</v>
      </c>
      <c r="AM81" s="47">
        <f t="shared" si="15"/>
        <v>6</v>
      </c>
    </row>
    <row r="82" spans="1:39" ht="30" customHeight="1">
      <c r="A82" s="25">
        <v>62</v>
      </c>
      <c r="B82" s="26" t="s">
        <v>124</v>
      </c>
      <c r="C82" s="76" t="s">
        <v>202</v>
      </c>
      <c r="D82" s="2"/>
      <c r="E82" s="3">
        <v>6</v>
      </c>
      <c r="F82" s="2"/>
      <c r="G82" s="4"/>
      <c r="H82" s="4"/>
      <c r="I82" s="4"/>
      <c r="J82" s="4"/>
      <c r="K82" s="5"/>
      <c r="L82" s="6"/>
      <c r="M82" s="6"/>
      <c r="N82" s="6"/>
      <c r="O82" s="6"/>
      <c r="P82" s="7"/>
      <c r="Q82" s="8"/>
      <c r="R82" s="8"/>
      <c r="S82" s="8"/>
      <c r="T82" s="8"/>
      <c r="U82" s="9"/>
      <c r="V82" s="10"/>
      <c r="W82" s="10"/>
      <c r="X82" s="10"/>
      <c r="Y82" s="10"/>
      <c r="Z82" s="11"/>
      <c r="AA82" s="21"/>
      <c r="AB82" s="21"/>
      <c r="AC82" s="21"/>
      <c r="AD82" s="21"/>
      <c r="AE82" s="22"/>
      <c r="AF82" s="23">
        <v>10</v>
      </c>
      <c r="AG82" s="23">
        <v>15</v>
      </c>
      <c r="AH82" s="14">
        <v>10</v>
      </c>
      <c r="AI82" s="14">
        <v>15</v>
      </c>
      <c r="AJ82" s="24">
        <v>2</v>
      </c>
      <c r="AK82" s="16">
        <v>20</v>
      </c>
      <c r="AL82" s="16">
        <f t="shared" si="14"/>
        <v>50</v>
      </c>
      <c r="AM82" s="47">
        <v>2</v>
      </c>
    </row>
    <row r="83" spans="1:39" ht="30" customHeight="1">
      <c r="A83" s="25">
        <v>63</v>
      </c>
      <c r="B83" s="26" t="s">
        <v>46</v>
      </c>
      <c r="C83" s="76" t="s">
        <v>203</v>
      </c>
      <c r="D83" s="2"/>
      <c r="E83" s="3">
        <v>3</v>
      </c>
      <c r="F83" s="2"/>
      <c r="G83" s="4"/>
      <c r="H83" s="4"/>
      <c r="I83" s="4"/>
      <c r="J83" s="4"/>
      <c r="K83" s="5"/>
      <c r="L83" s="6"/>
      <c r="M83" s="6"/>
      <c r="N83" s="6"/>
      <c r="O83" s="6"/>
      <c r="P83" s="7"/>
      <c r="Q83" s="8">
        <v>5</v>
      </c>
      <c r="R83" s="8"/>
      <c r="S83" s="8">
        <v>10</v>
      </c>
      <c r="T83" s="8">
        <v>10</v>
      </c>
      <c r="U83" s="8">
        <v>1</v>
      </c>
      <c r="V83" s="10"/>
      <c r="W83" s="10"/>
      <c r="X83" s="10"/>
      <c r="Y83" s="10"/>
      <c r="Z83" s="11"/>
      <c r="AA83" s="21"/>
      <c r="AB83" s="21"/>
      <c r="AC83" s="21"/>
      <c r="AD83" s="21"/>
      <c r="AE83" s="22"/>
      <c r="AF83" s="23"/>
      <c r="AG83" s="23"/>
      <c r="AH83" s="14"/>
      <c r="AI83" s="14"/>
      <c r="AJ83" s="24"/>
      <c r="AK83" s="16">
        <v>20</v>
      </c>
      <c r="AL83" s="16">
        <f t="shared" si="14"/>
        <v>25</v>
      </c>
      <c r="AM83" s="47">
        <v>1</v>
      </c>
    </row>
    <row r="84" spans="1:39" s="174" customFormat="1" ht="30" customHeight="1">
      <c r="A84" s="167"/>
      <c r="B84" s="168"/>
      <c r="C84" s="169"/>
      <c r="D84" s="170"/>
      <c r="E84" s="171"/>
      <c r="F84" s="170"/>
      <c r="G84" s="170">
        <f>SUM(G73:G81)</f>
        <v>0</v>
      </c>
      <c r="H84" s="170">
        <f aca="true" t="shared" si="16" ref="H84:V84">SUM(H73:H81)</f>
        <v>0</v>
      </c>
      <c r="I84" s="170">
        <f t="shared" si="16"/>
        <v>0</v>
      </c>
      <c r="J84" s="170">
        <f t="shared" si="16"/>
        <v>0</v>
      </c>
      <c r="K84" s="170">
        <f t="shared" si="16"/>
        <v>0</v>
      </c>
      <c r="L84" s="170">
        <f t="shared" si="16"/>
        <v>0</v>
      </c>
      <c r="M84" s="170">
        <f t="shared" si="16"/>
        <v>0</v>
      </c>
      <c r="N84" s="170">
        <f t="shared" si="16"/>
        <v>0</v>
      </c>
      <c r="O84" s="170">
        <f t="shared" si="16"/>
        <v>0</v>
      </c>
      <c r="P84" s="170">
        <f t="shared" si="16"/>
        <v>0</v>
      </c>
      <c r="Q84" s="170">
        <f t="shared" si="16"/>
        <v>20</v>
      </c>
      <c r="R84" s="170">
        <f t="shared" si="16"/>
        <v>35</v>
      </c>
      <c r="S84" s="170">
        <f t="shared" si="16"/>
        <v>60</v>
      </c>
      <c r="T84" s="170">
        <f t="shared" si="16"/>
        <v>85</v>
      </c>
      <c r="U84" s="170">
        <v>9</v>
      </c>
      <c r="V84" s="170">
        <f t="shared" si="16"/>
        <v>0</v>
      </c>
      <c r="W84" s="170">
        <f aca="true" t="shared" si="17" ref="W84:AE84">SUM(W73:W81)</f>
        <v>0</v>
      </c>
      <c r="X84" s="170">
        <f t="shared" si="17"/>
        <v>40</v>
      </c>
      <c r="Y84" s="170">
        <f t="shared" si="17"/>
        <v>35</v>
      </c>
      <c r="Z84" s="170">
        <f t="shared" si="17"/>
        <v>3</v>
      </c>
      <c r="AA84" s="170">
        <f t="shared" si="17"/>
        <v>55</v>
      </c>
      <c r="AB84" s="170">
        <f t="shared" si="17"/>
        <v>125</v>
      </c>
      <c r="AC84" s="170">
        <f t="shared" si="17"/>
        <v>80</v>
      </c>
      <c r="AD84" s="170">
        <f t="shared" si="17"/>
        <v>140</v>
      </c>
      <c r="AE84" s="170">
        <f t="shared" si="17"/>
        <v>16</v>
      </c>
      <c r="AF84" s="170">
        <f>SUM(AF73:AF82)</f>
        <v>60</v>
      </c>
      <c r="AG84" s="170">
        <f>SUM(AG73:AG82)</f>
        <v>135</v>
      </c>
      <c r="AH84" s="170">
        <f>SUM(AH73:AH82)</f>
        <v>80</v>
      </c>
      <c r="AI84" s="170">
        <f>SUM(AI73:AI82)</f>
        <v>125</v>
      </c>
      <c r="AJ84" s="170">
        <f>SUM(AJ73:AJ82)</f>
        <v>16</v>
      </c>
      <c r="AK84" s="173">
        <f>+SUM(AK73:AK83)</f>
        <v>415</v>
      </c>
      <c r="AL84" s="173">
        <f>SUM(AL73:AL83)</f>
        <v>1100</v>
      </c>
      <c r="AM84" s="172">
        <v>44</v>
      </c>
    </row>
    <row r="85" spans="1:39" s="164" customFormat="1" ht="30" customHeight="1">
      <c r="A85" s="158"/>
      <c r="B85" s="165" t="s">
        <v>113</v>
      </c>
      <c r="C85" s="159"/>
      <c r="D85" s="160"/>
      <c r="E85" s="161"/>
      <c r="F85" s="160"/>
      <c r="G85" s="160"/>
      <c r="H85" s="160"/>
      <c r="I85" s="160"/>
      <c r="J85" s="160"/>
      <c r="K85" s="162"/>
      <c r="L85" s="160"/>
      <c r="M85" s="160"/>
      <c r="N85" s="160"/>
      <c r="O85" s="160"/>
      <c r="P85" s="162"/>
      <c r="Q85" s="160"/>
      <c r="R85" s="160"/>
      <c r="S85" s="160"/>
      <c r="T85" s="160"/>
      <c r="U85" s="162"/>
      <c r="V85" s="160"/>
      <c r="W85" s="160"/>
      <c r="X85" s="160"/>
      <c r="Y85" s="160"/>
      <c r="Z85" s="162"/>
      <c r="AA85" s="160"/>
      <c r="AB85" s="160"/>
      <c r="AC85" s="160"/>
      <c r="AD85" s="160"/>
      <c r="AE85" s="162"/>
      <c r="AF85" s="161"/>
      <c r="AG85" s="161"/>
      <c r="AH85" s="160"/>
      <c r="AI85" s="160"/>
      <c r="AJ85" s="163"/>
      <c r="AK85" s="163"/>
      <c r="AL85" s="163"/>
      <c r="AM85" s="162"/>
    </row>
    <row r="86" spans="1:256" s="52" customFormat="1" ht="26.25" customHeight="1">
      <c r="A86" s="25">
        <v>64</v>
      </c>
      <c r="B86" s="166" t="s">
        <v>115</v>
      </c>
      <c r="C86" s="78" t="s">
        <v>204</v>
      </c>
      <c r="D86" s="47"/>
      <c r="E86" s="16">
        <v>6</v>
      </c>
      <c r="F86" s="47"/>
      <c r="G86" s="5"/>
      <c r="H86" s="5"/>
      <c r="I86" s="5"/>
      <c r="J86" s="5"/>
      <c r="K86" s="5"/>
      <c r="L86" s="49"/>
      <c r="M86" s="49"/>
      <c r="N86" s="49"/>
      <c r="O86" s="49"/>
      <c r="P86" s="49"/>
      <c r="Q86" s="9"/>
      <c r="R86" s="9"/>
      <c r="S86" s="9"/>
      <c r="T86" s="9"/>
      <c r="U86" s="9"/>
      <c r="V86" s="11"/>
      <c r="W86" s="11"/>
      <c r="X86" s="11"/>
      <c r="Y86" s="11"/>
      <c r="Z86" s="11"/>
      <c r="AA86" s="22"/>
      <c r="AB86" s="22"/>
      <c r="AC86" s="22"/>
      <c r="AD86" s="22"/>
      <c r="AE86" s="22"/>
      <c r="AF86" s="15">
        <v>20</v>
      </c>
      <c r="AG86" s="15">
        <v>50</v>
      </c>
      <c r="AH86" s="15">
        <v>10</v>
      </c>
      <c r="AI86" s="15">
        <v>20</v>
      </c>
      <c r="AJ86" s="15">
        <v>4</v>
      </c>
      <c r="AK86" s="47">
        <f>+SUM(G86,I86,L86,N86,Q86,S86,V86,X86,AA86,AC86,AF86,AH86)</f>
        <v>30</v>
      </c>
      <c r="AL86" s="47">
        <f>SUM(G86:J86,L86:O86,Q86:T86,V86:Y86,AA86:AD86,AF86:AI86)</f>
        <v>100</v>
      </c>
      <c r="AM86" s="47">
        <f>SUM(K86,P86,U86,Z86,AE86,AJ86)</f>
        <v>4</v>
      </c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</row>
    <row r="87" spans="1:256" s="52" customFormat="1" ht="31.5" customHeight="1">
      <c r="A87" s="25">
        <v>65</v>
      </c>
      <c r="B87" s="166" t="s">
        <v>117</v>
      </c>
      <c r="C87" s="78" t="s">
        <v>205</v>
      </c>
      <c r="D87" s="47"/>
      <c r="E87" s="16">
        <v>3.4</v>
      </c>
      <c r="F87" s="47"/>
      <c r="G87" s="5"/>
      <c r="H87" s="5"/>
      <c r="I87" s="5"/>
      <c r="J87" s="5"/>
      <c r="K87" s="5"/>
      <c r="L87" s="49"/>
      <c r="M87" s="49"/>
      <c r="N87" s="49"/>
      <c r="O87" s="49"/>
      <c r="P87" s="49"/>
      <c r="Q87" s="8">
        <v>10</v>
      </c>
      <c r="R87" s="8">
        <v>20</v>
      </c>
      <c r="S87" s="8">
        <v>30</v>
      </c>
      <c r="T87" s="8">
        <v>40</v>
      </c>
      <c r="U87" s="8">
        <v>4</v>
      </c>
      <c r="V87" s="10"/>
      <c r="W87" s="10"/>
      <c r="X87" s="10">
        <v>15</v>
      </c>
      <c r="Y87" s="10">
        <v>10</v>
      </c>
      <c r="Z87" s="10">
        <v>1</v>
      </c>
      <c r="AA87" s="22"/>
      <c r="AB87" s="22"/>
      <c r="AC87" s="22"/>
      <c r="AD87" s="22"/>
      <c r="AE87" s="22"/>
      <c r="AF87" s="15"/>
      <c r="AG87" s="15"/>
      <c r="AH87" s="15"/>
      <c r="AI87" s="15"/>
      <c r="AJ87" s="15"/>
      <c r="AK87" s="47">
        <f aca="true" t="shared" si="18" ref="AK87:AK94">+SUM(G87,I87,L87,N87,Q87,S87,V87,X87,AA87,AC87,AF87,AH87)</f>
        <v>55</v>
      </c>
      <c r="AL87" s="47">
        <f aca="true" t="shared" si="19" ref="AL87:AL94">SUM(G87:J87,L87:O87,Q87:T87,V87:Y87,AA87:AD87,AF87:AI87)</f>
        <v>125</v>
      </c>
      <c r="AM87" s="47">
        <f aca="true" t="shared" si="20" ref="AM87:AM94">SUM(K87,P87,U87,Z87,AE87,AJ87)</f>
        <v>5</v>
      </c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</row>
    <row r="88" spans="1:256" s="52" customFormat="1" ht="26.25" customHeight="1">
      <c r="A88" s="25">
        <v>66</v>
      </c>
      <c r="B88" s="166" t="s">
        <v>118</v>
      </c>
      <c r="C88" s="76" t="s">
        <v>206</v>
      </c>
      <c r="D88" s="47"/>
      <c r="E88" s="16">
        <v>3.4</v>
      </c>
      <c r="F88" s="47"/>
      <c r="G88" s="5"/>
      <c r="H88" s="5"/>
      <c r="I88" s="5"/>
      <c r="J88" s="5"/>
      <c r="K88" s="5"/>
      <c r="L88" s="7"/>
      <c r="M88" s="7"/>
      <c r="N88" s="7"/>
      <c r="O88" s="7"/>
      <c r="P88" s="7"/>
      <c r="Q88" s="8"/>
      <c r="R88" s="8"/>
      <c r="S88" s="8">
        <v>20</v>
      </c>
      <c r="T88" s="8">
        <v>30</v>
      </c>
      <c r="U88" s="8">
        <v>2</v>
      </c>
      <c r="V88" s="19"/>
      <c r="W88" s="19"/>
      <c r="X88" s="19">
        <v>15</v>
      </c>
      <c r="Y88" s="19">
        <v>10</v>
      </c>
      <c r="Z88" s="19">
        <v>1</v>
      </c>
      <c r="AA88" s="22"/>
      <c r="AB88" s="22"/>
      <c r="AC88" s="22"/>
      <c r="AD88" s="22"/>
      <c r="AE88" s="22"/>
      <c r="AF88" s="15"/>
      <c r="AG88" s="15"/>
      <c r="AH88" s="15"/>
      <c r="AI88" s="15"/>
      <c r="AJ88" s="15"/>
      <c r="AK88" s="47">
        <f t="shared" si="18"/>
        <v>35</v>
      </c>
      <c r="AL88" s="47">
        <f t="shared" si="19"/>
        <v>75</v>
      </c>
      <c r="AM88" s="47">
        <f t="shared" si="20"/>
        <v>3</v>
      </c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</row>
    <row r="89" spans="1:256" s="52" customFormat="1" ht="26.25" customHeight="1">
      <c r="A89" s="25">
        <v>67</v>
      </c>
      <c r="B89" s="166" t="s">
        <v>119</v>
      </c>
      <c r="C89" s="76" t="s">
        <v>207</v>
      </c>
      <c r="D89" s="47"/>
      <c r="E89" s="16">
        <v>3.4</v>
      </c>
      <c r="F89" s="47"/>
      <c r="G89" s="5"/>
      <c r="H89" s="5"/>
      <c r="I89" s="5"/>
      <c r="J89" s="5"/>
      <c r="K89" s="5"/>
      <c r="L89" s="7"/>
      <c r="M89" s="7"/>
      <c r="N89" s="7"/>
      <c r="O89" s="7"/>
      <c r="P89" s="7"/>
      <c r="Q89" s="8">
        <v>10</v>
      </c>
      <c r="R89" s="8">
        <v>15</v>
      </c>
      <c r="S89" s="8">
        <v>10</v>
      </c>
      <c r="T89" s="8">
        <v>15</v>
      </c>
      <c r="U89" s="8">
        <v>2</v>
      </c>
      <c r="V89" s="19"/>
      <c r="W89" s="19"/>
      <c r="X89" s="19">
        <v>10</v>
      </c>
      <c r="Y89" s="19">
        <v>15</v>
      </c>
      <c r="Z89" s="19">
        <v>1</v>
      </c>
      <c r="AA89" s="22"/>
      <c r="AB89" s="22"/>
      <c r="AC89" s="22"/>
      <c r="AD89" s="22"/>
      <c r="AE89" s="22"/>
      <c r="AF89" s="15"/>
      <c r="AG89" s="15"/>
      <c r="AH89" s="15"/>
      <c r="AI89" s="15"/>
      <c r="AJ89" s="15"/>
      <c r="AK89" s="47">
        <f t="shared" si="18"/>
        <v>30</v>
      </c>
      <c r="AL89" s="47">
        <f t="shared" si="19"/>
        <v>75</v>
      </c>
      <c r="AM89" s="47">
        <f t="shared" si="20"/>
        <v>3</v>
      </c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52" customFormat="1" ht="26.25" customHeight="1">
      <c r="A90" s="25">
        <v>68</v>
      </c>
      <c r="B90" s="166" t="s">
        <v>120</v>
      </c>
      <c r="C90" s="76" t="s">
        <v>208</v>
      </c>
      <c r="D90" s="47"/>
      <c r="E90" s="16">
        <v>5</v>
      </c>
      <c r="F90" s="47"/>
      <c r="G90" s="5"/>
      <c r="H90" s="5"/>
      <c r="I90" s="5"/>
      <c r="J90" s="5"/>
      <c r="K90" s="5"/>
      <c r="L90" s="7"/>
      <c r="M90" s="7"/>
      <c r="N90" s="7"/>
      <c r="O90" s="7"/>
      <c r="P90" s="7"/>
      <c r="Q90" s="9"/>
      <c r="R90" s="9"/>
      <c r="S90" s="9"/>
      <c r="T90" s="9"/>
      <c r="U90" s="9"/>
      <c r="V90" s="19"/>
      <c r="W90" s="19"/>
      <c r="X90" s="19"/>
      <c r="Y90" s="19"/>
      <c r="Z90" s="20"/>
      <c r="AA90" s="22">
        <v>15</v>
      </c>
      <c r="AB90" s="22">
        <v>35</v>
      </c>
      <c r="AC90" s="22">
        <v>15</v>
      </c>
      <c r="AD90" s="22">
        <v>35</v>
      </c>
      <c r="AE90" s="22">
        <v>4</v>
      </c>
      <c r="AF90" s="15"/>
      <c r="AG90" s="15"/>
      <c r="AH90" s="15"/>
      <c r="AI90" s="15"/>
      <c r="AJ90" s="15"/>
      <c r="AK90" s="47">
        <f t="shared" si="18"/>
        <v>30</v>
      </c>
      <c r="AL90" s="47">
        <f t="shared" si="19"/>
        <v>100</v>
      </c>
      <c r="AM90" s="47">
        <f t="shared" si="20"/>
        <v>4</v>
      </c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</row>
    <row r="91" spans="1:39" ht="26.25" customHeight="1">
      <c r="A91" s="53">
        <v>69</v>
      </c>
      <c r="B91" s="166" t="s">
        <v>111</v>
      </c>
      <c r="C91" s="78" t="s">
        <v>210</v>
      </c>
      <c r="D91" s="3"/>
      <c r="E91" s="3">
        <v>5.6</v>
      </c>
      <c r="F91" s="3"/>
      <c r="G91" s="4"/>
      <c r="H91" s="4"/>
      <c r="I91" s="4"/>
      <c r="J91" s="4"/>
      <c r="K91" s="5"/>
      <c r="L91" s="48"/>
      <c r="M91" s="48"/>
      <c r="N91" s="48"/>
      <c r="O91" s="48"/>
      <c r="P91" s="49"/>
      <c r="Q91" s="8"/>
      <c r="R91" s="8"/>
      <c r="S91" s="8"/>
      <c r="T91" s="8"/>
      <c r="U91" s="9"/>
      <c r="V91" s="10"/>
      <c r="W91" s="10"/>
      <c r="X91" s="10"/>
      <c r="Y91" s="10"/>
      <c r="Z91" s="11"/>
      <c r="AA91" s="21">
        <v>10</v>
      </c>
      <c r="AB91" s="21">
        <v>20</v>
      </c>
      <c r="AC91" s="21">
        <v>5</v>
      </c>
      <c r="AD91" s="21">
        <v>15</v>
      </c>
      <c r="AE91" s="22">
        <v>2</v>
      </c>
      <c r="AF91" s="14">
        <v>15</v>
      </c>
      <c r="AG91" s="14">
        <v>35</v>
      </c>
      <c r="AH91" s="14">
        <v>20</v>
      </c>
      <c r="AI91" s="14">
        <v>30</v>
      </c>
      <c r="AJ91" s="15">
        <v>4</v>
      </c>
      <c r="AK91" s="47">
        <f t="shared" si="18"/>
        <v>50</v>
      </c>
      <c r="AL91" s="47">
        <f t="shared" si="19"/>
        <v>150</v>
      </c>
      <c r="AM91" s="47">
        <f t="shared" si="20"/>
        <v>6</v>
      </c>
    </row>
    <row r="92" spans="1:39" ht="26.25" customHeight="1">
      <c r="A92" s="25">
        <v>70</v>
      </c>
      <c r="B92" s="166" t="s">
        <v>116</v>
      </c>
      <c r="C92" s="78" t="s">
        <v>209</v>
      </c>
      <c r="D92" s="2"/>
      <c r="E92" s="3">
        <v>5.6</v>
      </c>
      <c r="F92" s="2"/>
      <c r="G92" s="4"/>
      <c r="H92" s="4"/>
      <c r="I92" s="4"/>
      <c r="J92" s="4"/>
      <c r="K92" s="5"/>
      <c r="L92" s="6"/>
      <c r="M92" s="6"/>
      <c r="N92" s="6"/>
      <c r="O92" s="6"/>
      <c r="P92" s="7"/>
      <c r="Q92" s="8"/>
      <c r="R92" s="8"/>
      <c r="S92" s="8"/>
      <c r="T92" s="8"/>
      <c r="U92" s="9"/>
      <c r="V92" s="10"/>
      <c r="W92" s="10"/>
      <c r="X92" s="10"/>
      <c r="Y92" s="10"/>
      <c r="Z92" s="11"/>
      <c r="AA92" s="12">
        <v>10</v>
      </c>
      <c r="AB92" s="12">
        <v>20</v>
      </c>
      <c r="AC92" s="12">
        <v>20</v>
      </c>
      <c r="AD92" s="12">
        <v>25</v>
      </c>
      <c r="AE92" s="13">
        <v>3</v>
      </c>
      <c r="AF92" s="14">
        <v>10</v>
      </c>
      <c r="AG92" s="14">
        <v>20</v>
      </c>
      <c r="AH92" s="14">
        <v>20</v>
      </c>
      <c r="AI92" s="14">
        <v>25</v>
      </c>
      <c r="AJ92" s="15">
        <v>3</v>
      </c>
      <c r="AK92" s="47">
        <f t="shared" si="18"/>
        <v>60</v>
      </c>
      <c r="AL92" s="47">
        <f t="shared" si="19"/>
        <v>150</v>
      </c>
      <c r="AM92" s="47">
        <f t="shared" si="20"/>
        <v>6</v>
      </c>
    </row>
    <row r="93" spans="1:39" ht="31.5" customHeight="1">
      <c r="A93" s="25">
        <v>71</v>
      </c>
      <c r="B93" s="166" t="s">
        <v>85</v>
      </c>
      <c r="C93" s="78" t="s">
        <v>211</v>
      </c>
      <c r="D93" s="2"/>
      <c r="E93" s="3">
        <v>5</v>
      </c>
      <c r="F93" s="2"/>
      <c r="G93" s="4"/>
      <c r="H93" s="4"/>
      <c r="I93" s="4"/>
      <c r="J93" s="4"/>
      <c r="K93" s="5"/>
      <c r="L93" s="6"/>
      <c r="M93" s="6"/>
      <c r="N93" s="6"/>
      <c r="O93" s="6"/>
      <c r="P93" s="7"/>
      <c r="Q93" s="8"/>
      <c r="R93" s="8"/>
      <c r="S93" s="8"/>
      <c r="T93" s="8"/>
      <c r="U93" s="9"/>
      <c r="V93" s="10"/>
      <c r="W93" s="10"/>
      <c r="X93" s="10"/>
      <c r="Y93" s="10"/>
      <c r="Z93" s="11"/>
      <c r="AA93" s="12">
        <v>15</v>
      </c>
      <c r="AB93" s="12">
        <v>35</v>
      </c>
      <c r="AC93" s="12">
        <v>20</v>
      </c>
      <c r="AD93" s="12">
        <v>30</v>
      </c>
      <c r="AE93" s="13">
        <v>4</v>
      </c>
      <c r="AF93" s="14"/>
      <c r="AG93" s="14"/>
      <c r="AH93" s="14"/>
      <c r="AI93" s="14"/>
      <c r="AJ93" s="15"/>
      <c r="AK93" s="47">
        <f t="shared" si="18"/>
        <v>35</v>
      </c>
      <c r="AL93" s="47">
        <f t="shared" si="19"/>
        <v>100</v>
      </c>
      <c r="AM93" s="47">
        <f t="shared" si="20"/>
        <v>4</v>
      </c>
    </row>
    <row r="94" spans="1:39" ht="26.25" customHeight="1">
      <c r="A94" s="25">
        <v>72</v>
      </c>
      <c r="B94" s="166" t="s">
        <v>122</v>
      </c>
      <c r="C94" s="78" t="s">
        <v>212</v>
      </c>
      <c r="D94" s="2"/>
      <c r="E94" s="3">
        <v>5.6</v>
      </c>
      <c r="F94" s="2"/>
      <c r="G94" s="4"/>
      <c r="H94" s="4"/>
      <c r="I94" s="4"/>
      <c r="J94" s="4"/>
      <c r="K94" s="5"/>
      <c r="L94" s="6"/>
      <c r="M94" s="6"/>
      <c r="N94" s="6"/>
      <c r="O94" s="6"/>
      <c r="P94" s="7"/>
      <c r="Q94" s="8"/>
      <c r="R94" s="8"/>
      <c r="S94" s="8"/>
      <c r="T94" s="8"/>
      <c r="U94" s="9"/>
      <c r="V94" s="10"/>
      <c r="W94" s="10"/>
      <c r="X94" s="10"/>
      <c r="Y94" s="10"/>
      <c r="Z94" s="11"/>
      <c r="AA94" s="12">
        <v>5</v>
      </c>
      <c r="AB94" s="12">
        <v>15</v>
      </c>
      <c r="AC94" s="12">
        <v>20</v>
      </c>
      <c r="AD94" s="12">
        <v>35</v>
      </c>
      <c r="AE94" s="13">
        <v>3</v>
      </c>
      <c r="AF94" s="14">
        <v>5</v>
      </c>
      <c r="AG94" s="14">
        <v>15</v>
      </c>
      <c r="AH94" s="14">
        <v>20</v>
      </c>
      <c r="AI94" s="14">
        <v>35</v>
      </c>
      <c r="AJ94" s="15">
        <v>3</v>
      </c>
      <c r="AK94" s="47">
        <f t="shared" si="18"/>
        <v>50</v>
      </c>
      <c r="AL94" s="47">
        <f t="shared" si="19"/>
        <v>150</v>
      </c>
      <c r="AM94" s="47">
        <f t="shared" si="20"/>
        <v>6</v>
      </c>
    </row>
    <row r="95" spans="1:39" ht="26.25" customHeight="1">
      <c r="A95" s="182">
        <v>73</v>
      </c>
      <c r="B95" s="183" t="s">
        <v>125</v>
      </c>
      <c r="C95" s="184" t="s">
        <v>213</v>
      </c>
      <c r="D95" s="2"/>
      <c r="E95" s="3">
        <v>6</v>
      </c>
      <c r="F95" s="2"/>
      <c r="G95" s="4"/>
      <c r="H95" s="4"/>
      <c r="I95" s="4"/>
      <c r="J95" s="4"/>
      <c r="K95" s="5"/>
      <c r="L95" s="6"/>
      <c r="M95" s="6"/>
      <c r="N95" s="6"/>
      <c r="O95" s="6"/>
      <c r="P95" s="7"/>
      <c r="Q95" s="8"/>
      <c r="R95" s="8"/>
      <c r="S95" s="8"/>
      <c r="T95" s="8"/>
      <c r="U95" s="9"/>
      <c r="V95" s="10"/>
      <c r="W95" s="10"/>
      <c r="X95" s="10"/>
      <c r="Y95" s="10"/>
      <c r="Z95" s="11"/>
      <c r="AA95" s="12"/>
      <c r="AB95" s="12"/>
      <c r="AC95" s="12"/>
      <c r="AD95" s="12"/>
      <c r="AE95" s="13"/>
      <c r="AF95" s="14">
        <v>10</v>
      </c>
      <c r="AG95" s="14">
        <v>15</v>
      </c>
      <c r="AH95" s="14">
        <v>10</v>
      </c>
      <c r="AI95" s="14">
        <v>15</v>
      </c>
      <c r="AJ95" s="15">
        <v>2</v>
      </c>
      <c r="AK95" s="47">
        <v>20</v>
      </c>
      <c r="AL95" s="47">
        <v>50</v>
      </c>
      <c r="AM95" s="47">
        <v>2</v>
      </c>
    </row>
    <row r="96" spans="1:39" ht="26.25" customHeight="1">
      <c r="A96" s="182">
        <v>74</v>
      </c>
      <c r="B96" s="183" t="s">
        <v>123</v>
      </c>
      <c r="C96" s="184" t="s">
        <v>214</v>
      </c>
      <c r="D96" s="2"/>
      <c r="E96" s="3">
        <v>3</v>
      </c>
      <c r="F96" s="2"/>
      <c r="G96" s="4"/>
      <c r="H96" s="4"/>
      <c r="I96" s="4"/>
      <c r="J96" s="4"/>
      <c r="K96" s="5"/>
      <c r="L96" s="6"/>
      <c r="M96" s="6"/>
      <c r="N96" s="6"/>
      <c r="O96" s="6"/>
      <c r="P96" s="7"/>
      <c r="Q96" s="8">
        <v>5</v>
      </c>
      <c r="R96" s="8"/>
      <c r="S96" s="8">
        <v>10</v>
      </c>
      <c r="T96" s="8">
        <v>10</v>
      </c>
      <c r="U96" s="9">
        <v>1</v>
      </c>
      <c r="V96" s="10"/>
      <c r="W96" s="10"/>
      <c r="X96" s="10"/>
      <c r="Y96" s="10"/>
      <c r="Z96" s="11"/>
      <c r="AA96" s="12"/>
      <c r="AB96" s="12"/>
      <c r="AC96" s="12"/>
      <c r="AD96" s="12"/>
      <c r="AE96" s="13"/>
      <c r="AF96" s="14"/>
      <c r="AG96" s="14"/>
      <c r="AH96" s="14"/>
      <c r="AI96" s="14"/>
      <c r="AJ96" s="15"/>
      <c r="AK96" s="47">
        <v>20</v>
      </c>
      <c r="AL96" s="47">
        <v>25</v>
      </c>
      <c r="AM96" s="47">
        <v>1</v>
      </c>
    </row>
    <row r="97" spans="1:39" ht="33" customHeight="1">
      <c r="A97" s="257" t="s">
        <v>87</v>
      </c>
      <c r="B97" s="258"/>
      <c r="C97" s="80"/>
      <c r="D97" s="16"/>
      <c r="E97" s="16"/>
      <c r="F97" s="47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>
        <f>SUM(AK86:AK94)</f>
        <v>375</v>
      </c>
      <c r="AL97" s="54">
        <f>SUM(AL86:AL94)</f>
        <v>1025</v>
      </c>
      <c r="AM97" s="54">
        <v>44</v>
      </c>
    </row>
    <row r="98" spans="1:39" ht="24.75" customHeight="1">
      <c r="A98" s="55"/>
      <c r="B98" s="56"/>
      <c r="C98" s="79"/>
      <c r="D98" s="16"/>
      <c r="E98" s="16"/>
      <c r="F98" s="47"/>
      <c r="G98" s="50">
        <f aca="true" t="shared" si="21" ref="G98:AE98">SUM(G86:G94)</f>
        <v>0</v>
      </c>
      <c r="H98" s="50">
        <f t="shared" si="21"/>
        <v>0</v>
      </c>
      <c r="I98" s="50">
        <f t="shared" si="21"/>
        <v>0</v>
      </c>
      <c r="J98" s="50">
        <f t="shared" si="21"/>
        <v>0</v>
      </c>
      <c r="K98" s="50">
        <f t="shared" si="21"/>
        <v>0</v>
      </c>
      <c r="L98" s="50">
        <f t="shared" si="21"/>
        <v>0</v>
      </c>
      <c r="M98" s="50">
        <f t="shared" si="21"/>
        <v>0</v>
      </c>
      <c r="N98" s="50">
        <f t="shared" si="21"/>
        <v>0</v>
      </c>
      <c r="O98" s="50">
        <f t="shared" si="21"/>
        <v>0</v>
      </c>
      <c r="P98" s="50">
        <f t="shared" si="21"/>
        <v>0</v>
      </c>
      <c r="Q98" s="50">
        <f t="shared" si="21"/>
        <v>20</v>
      </c>
      <c r="R98" s="50">
        <f t="shared" si="21"/>
        <v>35</v>
      </c>
      <c r="S98" s="50">
        <f t="shared" si="21"/>
        <v>60</v>
      </c>
      <c r="T98" s="50">
        <f t="shared" si="21"/>
        <v>85</v>
      </c>
      <c r="U98" s="50">
        <v>9</v>
      </c>
      <c r="V98" s="50">
        <f t="shared" si="21"/>
        <v>0</v>
      </c>
      <c r="W98" s="50">
        <f t="shared" si="21"/>
        <v>0</v>
      </c>
      <c r="X98" s="50">
        <f t="shared" si="21"/>
        <v>40</v>
      </c>
      <c r="Y98" s="50">
        <f t="shared" si="21"/>
        <v>35</v>
      </c>
      <c r="Z98" s="50">
        <f t="shared" si="21"/>
        <v>3</v>
      </c>
      <c r="AA98" s="50">
        <f t="shared" si="21"/>
        <v>55</v>
      </c>
      <c r="AB98" s="50">
        <f t="shared" si="21"/>
        <v>125</v>
      </c>
      <c r="AC98" s="50">
        <f t="shared" si="21"/>
        <v>80</v>
      </c>
      <c r="AD98" s="50">
        <f t="shared" si="21"/>
        <v>140</v>
      </c>
      <c r="AE98" s="50">
        <f t="shared" si="21"/>
        <v>16</v>
      </c>
      <c r="AF98" s="50">
        <f>SUM(AF86:AF95)</f>
        <v>60</v>
      </c>
      <c r="AG98" s="50">
        <f>SUM(AG86:AG95)</f>
        <v>135</v>
      </c>
      <c r="AH98" s="50">
        <f>SUM(AH86:AH95)</f>
        <v>80</v>
      </c>
      <c r="AI98" s="50">
        <f>SUM(AI86:AI95)</f>
        <v>125</v>
      </c>
      <c r="AJ98" s="50">
        <f>SUM(AJ86:AJ95)</f>
        <v>16</v>
      </c>
      <c r="AK98" s="50">
        <f>SUM(AK86:AK96)</f>
        <v>415</v>
      </c>
      <c r="AL98" s="50">
        <f>SUM(AL86:AL96)</f>
        <v>1100</v>
      </c>
      <c r="AM98" s="50">
        <v>44</v>
      </c>
    </row>
    <row r="99" spans="1:256" s="62" customFormat="1" ht="12.75" customHeight="1">
      <c r="A99" s="57"/>
      <c r="B99" s="58"/>
      <c r="C99" s="81"/>
      <c r="D99" s="59"/>
      <c r="E99" s="59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39" ht="29.25" customHeight="1" thickBot="1">
      <c r="A100" s="259" t="s">
        <v>74</v>
      </c>
      <c r="B100" s="260"/>
      <c r="C100" s="83"/>
      <c r="D100" s="47"/>
      <c r="E100" s="47"/>
      <c r="F100" s="47"/>
      <c r="G100" s="63">
        <f aca="true" t="shared" si="22" ref="G100:AM100">+SUM(G22,G42,G65,G70,G84)</f>
        <v>154</v>
      </c>
      <c r="H100" s="63">
        <f t="shared" si="22"/>
        <v>275</v>
      </c>
      <c r="I100" s="63">
        <f t="shared" si="22"/>
        <v>140</v>
      </c>
      <c r="J100" s="63">
        <f t="shared" si="22"/>
        <v>210</v>
      </c>
      <c r="K100" s="63">
        <f t="shared" si="22"/>
        <v>30</v>
      </c>
      <c r="L100" s="63">
        <f t="shared" si="22"/>
        <v>75</v>
      </c>
      <c r="M100" s="63">
        <f t="shared" si="22"/>
        <v>100</v>
      </c>
      <c r="N100" s="63">
        <f t="shared" si="22"/>
        <v>325</v>
      </c>
      <c r="O100" s="63">
        <f t="shared" si="22"/>
        <v>250</v>
      </c>
      <c r="P100" s="63">
        <f t="shared" si="22"/>
        <v>30</v>
      </c>
      <c r="Q100" s="63">
        <f t="shared" si="22"/>
        <v>75</v>
      </c>
      <c r="R100" s="63">
        <f t="shared" si="22"/>
        <v>100</v>
      </c>
      <c r="S100" s="63">
        <f t="shared" si="22"/>
        <v>300</v>
      </c>
      <c r="T100" s="63">
        <f t="shared" si="22"/>
        <v>265</v>
      </c>
      <c r="U100" s="63">
        <f t="shared" si="22"/>
        <v>30</v>
      </c>
      <c r="V100" s="63">
        <f t="shared" si="22"/>
        <v>45</v>
      </c>
      <c r="W100" s="63">
        <f t="shared" si="22"/>
        <v>50</v>
      </c>
      <c r="X100" s="63">
        <f t="shared" si="22"/>
        <v>435</v>
      </c>
      <c r="Y100" s="63">
        <f t="shared" si="22"/>
        <v>220</v>
      </c>
      <c r="Z100" s="63">
        <f t="shared" si="22"/>
        <v>30</v>
      </c>
      <c r="AA100" s="63">
        <f t="shared" si="22"/>
        <v>105</v>
      </c>
      <c r="AB100" s="63">
        <f t="shared" si="22"/>
        <v>190</v>
      </c>
      <c r="AC100" s="63">
        <f t="shared" si="22"/>
        <v>195</v>
      </c>
      <c r="AD100" s="63">
        <f t="shared" si="22"/>
        <v>260</v>
      </c>
      <c r="AE100" s="63">
        <f t="shared" si="22"/>
        <v>30</v>
      </c>
      <c r="AF100" s="63">
        <f t="shared" si="22"/>
        <v>85</v>
      </c>
      <c r="AG100" s="63">
        <f t="shared" si="22"/>
        <v>180</v>
      </c>
      <c r="AH100" s="63">
        <f t="shared" si="22"/>
        <v>220</v>
      </c>
      <c r="AI100" s="63">
        <f t="shared" si="22"/>
        <v>265</v>
      </c>
      <c r="AJ100" s="63">
        <f t="shared" si="22"/>
        <v>30</v>
      </c>
      <c r="AK100" s="63">
        <f t="shared" si="22"/>
        <v>2174</v>
      </c>
      <c r="AL100" s="63">
        <f t="shared" si="22"/>
        <v>4544</v>
      </c>
      <c r="AM100" s="63">
        <f t="shared" si="22"/>
        <v>180</v>
      </c>
    </row>
    <row r="101" spans="1:39" ht="15.75" customHeight="1">
      <c r="A101" s="129"/>
      <c r="B101" s="127" t="s">
        <v>92</v>
      </c>
      <c r="C101" s="126"/>
      <c r="D101" s="126"/>
      <c r="E101" s="126"/>
      <c r="F101" s="126"/>
      <c r="G101" s="275">
        <f>SUM(G100:J100)</f>
        <v>779</v>
      </c>
      <c r="H101" s="276"/>
      <c r="I101" s="276"/>
      <c r="J101" s="277"/>
      <c r="K101" s="131"/>
      <c r="L101" s="194">
        <f>SUM(L100:O100)</f>
        <v>750</v>
      </c>
      <c r="M101" s="195"/>
      <c r="N101" s="195"/>
      <c r="O101" s="196"/>
      <c r="P101" s="131"/>
      <c r="Q101" s="275">
        <f>SUM(Q100:T100)</f>
        <v>740</v>
      </c>
      <c r="R101" s="276"/>
      <c r="S101" s="276"/>
      <c r="T101" s="277"/>
      <c r="U101" s="131"/>
      <c r="V101" s="275">
        <f>SUM(V100:Y100)</f>
        <v>750</v>
      </c>
      <c r="W101" s="276"/>
      <c r="X101" s="276"/>
      <c r="Y101" s="277"/>
      <c r="Z101" s="131"/>
      <c r="AA101" s="275">
        <f>SUM(AA100:AD100)</f>
        <v>750</v>
      </c>
      <c r="AB101" s="276"/>
      <c r="AC101" s="276"/>
      <c r="AD101" s="277"/>
      <c r="AE101" s="131"/>
      <c r="AF101" s="194">
        <f>SUM(AF100:AI100)</f>
        <v>750</v>
      </c>
      <c r="AG101" s="195"/>
      <c r="AH101" s="195"/>
      <c r="AI101" s="196"/>
      <c r="AJ101" s="151"/>
      <c r="AK101" s="152"/>
      <c r="AL101" s="152"/>
      <c r="AM101" s="152"/>
    </row>
    <row r="102" spans="1:39" ht="15.75" customHeight="1">
      <c r="A102" s="129"/>
      <c r="B102" s="127" t="s">
        <v>93</v>
      </c>
      <c r="C102" s="125"/>
      <c r="D102" s="125"/>
      <c r="E102" s="125"/>
      <c r="F102" s="125"/>
      <c r="G102" s="191">
        <f>SUM(G100,I100)</f>
        <v>294</v>
      </c>
      <c r="H102" s="192"/>
      <c r="I102" s="192"/>
      <c r="J102" s="193"/>
      <c r="K102" s="132"/>
      <c r="L102" s="278">
        <f>SUM(L100,N100)</f>
        <v>400</v>
      </c>
      <c r="M102" s="279"/>
      <c r="N102" s="279"/>
      <c r="O102" s="280"/>
      <c r="P102" s="132"/>
      <c r="Q102" s="278">
        <f>SUM(Q100,S100)</f>
        <v>375</v>
      </c>
      <c r="R102" s="279"/>
      <c r="S102" s="279"/>
      <c r="T102" s="280"/>
      <c r="U102" s="132"/>
      <c r="V102" s="278">
        <f>SUM(V100,X100)</f>
        <v>480</v>
      </c>
      <c r="W102" s="279"/>
      <c r="X102" s="279"/>
      <c r="Y102" s="280"/>
      <c r="Z102" s="132"/>
      <c r="AA102" s="278">
        <f>SUM(AA100,AC100)</f>
        <v>300</v>
      </c>
      <c r="AB102" s="279"/>
      <c r="AC102" s="279"/>
      <c r="AD102" s="280"/>
      <c r="AE102" s="132"/>
      <c r="AF102" s="278">
        <f>SUM(AF100,AH100)</f>
        <v>305</v>
      </c>
      <c r="AG102" s="279"/>
      <c r="AH102" s="279"/>
      <c r="AI102" s="280"/>
      <c r="AJ102" s="153"/>
      <c r="AK102" s="154"/>
      <c r="AL102" s="154"/>
      <c r="AM102" s="154"/>
    </row>
    <row r="103" spans="1:39" ht="15.75" customHeight="1">
      <c r="A103" s="129"/>
      <c r="B103" s="127" t="s">
        <v>94</v>
      </c>
      <c r="C103" s="125"/>
      <c r="D103" s="125"/>
      <c r="E103" s="125"/>
      <c r="F103" s="125"/>
      <c r="G103" s="278">
        <f>SUM(H100,J100)</f>
        <v>485</v>
      </c>
      <c r="H103" s="279"/>
      <c r="I103" s="279"/>
      <c r="J103" s="280"/>
      <c r="K103" s="132"/>
      <c r="L103" s="278">
        <f>SUM(M100,O100)</f>
        <v>350</v>
      </c>
      <c r="M103" s="279"/>
      <c r="N103" s="279"/>
      <c r="O103" s="280"/>
      <c r="P103" s="132"/>
      <c r="Q103" s="278">
        <f>SUM(R100,T100)</f>
        <v>365</v>
      </c>
      <c r="R103" s="279"/>
      <c r="S103" s="279"/>
      <c r="T103" s="280"/>
      <c r="U103" s="132"/>
      <c r="V103" s="278">
        <f>SUM(W100,Y100)</f>
        <v>270</v>
      </c>
      <c r="W103" s="279"/>
      <c r="X103" s="279"/>
      <c r="Y103" s="280"/>
      <c r="Z103" s="132"/>
      <c r="AA103" s="278">
        <f>SUM(AB100,AD100)</f>
        <v>450</v>
      </c>
      <c r="AB103" s="279"/>
      <c r="AC103" s="279"/>
      <c r="AD103" s="280"/>
      <c r="AE103" s="132"/>
      <c r="AF103" s="191">
        <f>SUM(AG100,AI100)</f>
        <v>445</v>
      </c>
      <c r="AG103" s="192"/>
      <c r="AH103" s="192"/>
      <c r="AI103" s="193"/>
      <c r="AJ103" s="153"/>
      <c r="AK103" s="154"/>
      <c r="AL103" s="154"/>
      <c r="AM103" s="154"/>
    </row>
    <row r="104" spans="1:256" s="75" customFormat="1" ht="21" customHeight="1">
      <c r="A104" s="128" t="s">
        <v>86</v>
      </c>
      <c r="B104" s="73" t="s">
        <v>217</v>
      </c>
      <c r="C104" s="81"/>
      <c r="D104" s="73"/>
      <c r="E104" s="73"/>
      <c r="F104" s="73"/>
      <c r="G104" s="201">
        <f>SUM(G102,L102)</f>
        <v>694</v>
      </c>
      <c r="H104" s="201"/>
      <c r="I104" s="201"/>
      <c r="J104" s="201"/>
      <c r="K104" s="201"/>
      <c r="L104" s="320">
        <f>SUM(G101,L101)</f>
        <v>1529</v>
      </c>
      <c r="M104" s="320"/>
      <c r="N104" s="320"/>
      <c r="O104" s="320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130"/>
      <c r="AK104" s="130"/>
      <c r="AL104" s="130"/>
      <c r="AM104" s="130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39" ht="16.5" customHeight="1">
      <c r="A105" s="264" t="s">
        <v>75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6"/>
    </row>
    <row r="106" spans="1:39" ht="41.25" customHeight="1">
      <c r="A106" s="264" t="s">
        <v>220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</row>
    <row r="107" spans="1:39" ht="41.25" customHeight="1">
      <c r="A107" s="264" t="s">
        <v>221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</row>
    <row r="108" spans="1:39" ht="41.25" customHeight="1">
      <c r="A108" s="247" t="s">
        <v>218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</row>
    <row r="109" spans="1:39" ht="55.5" customHeight="1">
      <c r="A109" s="249" t="s">
        <v>219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</row>
    <row r="110" spans="1:39" ht="45" customHeight="1">
      <c r="A110" s="216" t="s">
        <v>153</v>
      </c>
      <c r="B110" s="216"/>
      <c r="C110" s="216"/>
      <c r="D110" s="213"/>
      <c r="E110" s="213"/>
      <c r="F110" s="213"/>
      <c r="G110" s="214"/>
      <c r="H110" s="214"/>
      <c r="I110" s="214"/>
      <c r="J110" s="214"/>
      <c r="K110" s="215"/>
      <c r="L110" s="214"/>
      <c r="M110" s="214"/>
      <c r="N110" s="214"/>
      <c r="O110" s="214"/>
      <c r="P110" s="215"/>
      <c r="Q110" s="214"/>
      <c r="R110" s="214"/>
      <c r="S110" s="214"/>
      <c r="T110" s="214"/>
      <c r="U110" s="215"/>
      <c r="V110" s="214"/>
      <c r="W110" s="214"/>
      <c r="X110" s="214"/>
      <c r="Y110" s="214"/>
      <c r="Z110" s="215"/>
      <c r="AA110" s="112"/>
      <c r="AB110" s="112"/>
      <c r="AC110" s="149"/>
      <c r="AD110" s="112"/>
      <c r="AE110" s="113"/>
      <c r="AF110" s="112"/>
      <c r="AG110" s="112"/>
      <c r="AH110" s="112"/>
      <c r="AI110" s="112"/>
      <c r="AJ110" s="113"/>
      <c r="AK110" s="233"/>
      <c r="AL110" s="233"/>
      <c r="AM110" s="233"/>
    </row>
    <row r="111" spans="1:39" ht="27.75" customHeight="1">
      <c r="A111" s="251" t="s">
        <v>76</v>
      </c>
      <c r="B111" s="251"/>
      <c r="C111" s="229"/>
      <c r="D111" s="251" t="s">
        <v>151</v>
      </c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67" t="s">
        <v>77</v>
      </c>
      <c r="P111" s="267"/>
      <c r="Q111" s="267"/>
      <c r="R111" s="267"/>
      <c r="S111" s="267"/>
      <c r="T111" s="267"/>
      <c r="U111" s="267"/>
      <c r="V111" s="230"/>
      <c r="W111" s="230"/>
      <c r="X111" s="230"/>
      <c r="Y111" s="230"/>
      <c r="Z111" s="230"/>
      <c r="AA111" s="111"/>
      <c r="AB111" s="111"/>
      <c r="AC111" s="149"/>
      <c r="AD111" s="112"/>
      <c r="AE111" s="113"/>
      <c r="AF111" s="112"/>
      <c r="AG111" s="112"/>
      <c r="AH111" s="112"/>
      <c r="AI111" s="112"/>
      <c r="AJ111" s="113"/>
      <c r="AK111" s="148" t="e">
        <f>SUM(#REF!,#REF!,#REF!,#REF!,#REF!,#REF!)</f>
        <v>#REF!</v>
      </c>
      <c r="AL111" s="148" t="e">
        <f>SUM(#REF!,#REF!,#REF!,#REF!,#REF!,#REF!)</f>
        <v>#REF!</v>
      </c>
      <c r="AM111" s="112"/>
    </row>
    <row r="112" spans="1:39" ht="15.75">
      <c r="A112" s="251" t="s">
        <v>78</v>
      </c>
      <c r="B112" s="251"/>
      <c r="C112" s="229"/>
      <c r="D112" s="251" t="s">
        <v>82</v>
      </c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67" t="s">
        <v>79</v>
      </c>
      <c r="P112" s="267"/>
      <c r="Q112" s="267"/>
      <c r="R112" s="267"/>
      <c r="S112" s="267"/>
      <c r="T112" s="267"/>
      <c r="U112" s="267"/>
      <c r="V112" s="230"/>
      <c r="W112" s="230"/>
      <c r="X112" s="230"/>
      <c r="Y112" s="230"/>
      <c r="Z112" s="230"/>
      <c r="AA112" s="111"/>
      <c r="AB112" s="111"/>
      <c r="AC112" s="112"/>
      <c r="AD112" s="112"/>
      <c r="AE112" s="113"/>
      <c r="AF112" s="112"/>
      <c r="AG112" s="112"/>
      <c r="AH112" s="112"/>
      <c r="AI112" s="112"/>
      <c r="AJ112" s="113"/>
      <c r="AK112" s="112"/>
      <c r="AL112" s="112"/>
      <c r="AM112" s="112"/>
    </row>
    <row r="113" spans="1:39" ht="15.75">
      <c r="A113" s="251" t="s">
        <v>80</v>
      </c>
      <c r="B113" s="251"/>
      <c r="C113" s="229"/>
      <c r="D113" s="251" t="s">
        <v>152</v>
      </c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112"/>
      <c r="AB113" s="112"/>
      <c r="AC113" s="112"/>
      <c r="AD113" s="112"/>
      <c r="AE113" s="113"/>
      <c r="AF113" s="112"/>
      <c r="AG113" s="112"/>
      <c r="AH113" s="112"/>
      <c r="AI113" s="112"/>
      <c r="AJ113" s="113"/>
      <c r="AK113" s="112"/>
      <c r="AL113" s="112"/>
      <c r="AM113" s="112"/>
    </row>
    <row r="114" spans="1:39" ht="21" customHeight="1">
      <c r="A114" s="251" t="s">
        <v>150</v>
      </c>
      <c r="B114" s="251"/>
      <c r="C114" s="229"/>
      <c r="D114" s="251" t="s">
        <v>216</v>
      </c>
      <c r="E114" s="251"/>
      <c r="F114" s="251"/>
      <c r="G114" s="251"/>
      <c r="H114" s="251"/>
      <c r="I114" s="251"/>
      <c r="J114" s="251"/>
      <c r="K114" s="251"/>
      <c r="L114" s="251"/>
      <c r="M114" s="251"/>
      <c r="N114" s="2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112"/>
      <c r="AB114" s="112"/>
      <c r="AC114" s="112"/>
      <c r="AD114" s="112"/>
      <c r="AE114" s="113"/>
      <c r="AF114" s="112"/>
      <c r="AG114" s="112"/>
      <c r="AH114" s="112"/>
      <c r="AI114" s="112"/>
      <c r="AJ114" s="113"/>
      <c r="AK114" s="112"/>
      <c r="AL114" s="112"/>
      <c r="AM114" s="112"/>
    </row>
    <row r="115" spans="1:39" ht="20.25" customHeight="1">
      <c r="A115" s="251" t="s">
        <v>81</v>
      </c>
      <c r="B115" s="251"/>
      <c r="C115" s="229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115"/>
      <c r="O115" s="115"/>
      <c r="P115" s="231"/>
      <c r="Q115" s="115"/>
      <c r="R115" s="115"/>
      <c r="S115" s="115"/>
      <c r="T115" s="115"/>
      <c r="U115" s="231"/>
      <c r="V115" s="115"/>
      <c r="W115" s="115"/>
      <c r="X115" s="115"/>
      <c r="Y115" s="115"/>
      <c r="Z115" s="231"/>
      <c r="AA115" s="112"/>
      <c r="AB115" s="112"/>
      <c r="AC115" s="112"/>
      <c r="AD115" s="112"/>
      <c r="AE115" s="113"/>
      <c r="AF115" s="112"/>
      <c r="AG115" s="112"/>
      <c r="AH115" s="112"/>
      <c r="AI115" s="112"/>
      <c r="AJ115" s="113"/>
      <c r="AK115" s="112"/>
      <c r="AL115" s="112"/>
      <c r="AM115" s="112"/>
    </row>
    <row r="116" spans="1:39" ht="20.25" customHeight="1">
      <c r="A116" s="228"/>
      <c r="B116" s="228"/>
      <c r="C116" s="229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115"/>
      <c r="O116" s="115"/>
      <c r="P116" s="231"/>
      <c r="Q116" s="115"/>
      <c r="R116" s="115"/>
      <c r="S116" s="115"/>
      <c r="T116" s="115"/>
      <c r="U116" s="231"/>
      <c r="V116" s="115"/>
      <c r="W116" s="115"/>
      <c r="X116" s="115"/>
      <c r="Y116" s="115"/>
      <c r="Z116" s="231"/>
      <c r="AA116" s="112"/>
      <c r="AB116" s="112"/>
      <c r="AC116" s="112"/>
      <c r="AD116" s="112"/>
      <c r="AE116" s="113"/>
      <c r="AF116" s="112"/>
      <c r="AG116" s="112"/>
      <c r="AH116" s="112"/>
      <c r="AI116" s="112"/>
      <c r="AJ116" s="113"/>
      <c r="AK116" s="112"/>
      <c r="AL116" s="112"/>
      <c r="AM116" s="112"/>
    </row>
    <row r="117" spans="3:39" ht="15">
      <c r="C117" s="106"/>
      <c r="D117" s="261"/>
      <c r="E117" s="262"/>
      <c r="F117" s="263"/>
      <c r="G117" s="106"/>
      <c r="H117" s="107"/>
      <c r="I117" s="108"/>
      <c r="J117" s="109"/>
      <c r="K117" s="109"/>
      <c r="L117" s="109"/>
      <c r="M117" s="110"/>
      <c r="N117" s="110"/>
      <c r="O117" s="110"/>
      <c r="P117" s="64"/>
      <c r="Q117" s="110"/>
      <c r="R117" s="110"/>
      <c r="S117" s="110"/>
      <c r="T117" s="110"/>
      <c r="U117" s="64"/>
      <c r="V117" s="110"/>
      <c r="W117" s="110"/>
      <c r="X117" s="110"/>
      <c r="Y117" s="110"/>
      <c r="Z117" s="64"/>
      <c r="AA117" s="110"/>
      <c r="AB117" s="110"/>
      <c r="AC117" s="110"/>
      <c r="AD117" s="110"/>
      <c r="AE117" s="64"/>
      <c r="AF117" s="110"/>
      <c r="AG117" s="110"/>
      <c r="AH117" s="110"/>
      <c r="AI117" s="110"/>
      <c r="AJ117" s="64"/>
      <c r="AK117" s="110"/>
      <c r="AL117" s="110"/>
      <c r="AM117" s="110"/>
    </row>
    <row r="118" spans="3:39" ht="12" customHeight="1">
      <c r="C118" s="94"/>
      <c r="D118" s="252"/>
      <c r="E118" s="253"/>
      <c r="F118" s="254"/>
      <c r="G118" s="69"/>
      <c r="H118" s="70"/>
      <c r="I118" s="67"/>
      <c r="J118" s="68"/>
      <c r="K118" s="68"/>
      <c r="L118" s="68"/>
      <c r="M118" s="65"/>
      <c r="N118" s="65"/>
      <c r="O118" s="65"/>
      <c r="P118" s="66"/>
      <c r="Q118" s="65"/>
      <c r="R118" s="65"/>
      <c r="S118" s="65"/>
      <c r="T118" s="65"/>
      <c r="U118" s="66"/>
      <c r="V118" s="65"/>
      <c r="W118" s="65"/>
      <c r="X118" s="65"/>
      <c r="Y118" s="65"/>
      <c r="Z118" s="66"/>
      <c r="AA118" s="65"/>
      <c r="AB118" s="65"/>
      <c r="AC118" s="65"/>
      <c r="AD118" s="65"/>
      <c r="AE118" s="66"/>
      <c r="AF118" s="65"/>
      <c r="AG118" s="65"/>
      <c r="AH118" s="65"/>
      <c r="AI118" s="65"/>
      <c r="AJ118" s="66"/>
      <c r="AK118" s="65"/>
      <c r="AL118" s="65"/>
      <c r="AM118" s="65"/>
    </row>
    <row r="119" spans="3:39" ht="12" customHeight="1">
      <c r="C119" s="94"/>
      <c r="D119" s="252"/>
      <c r="E119" s="253"/>
      <c r="F119" s="254"/>
      <c r="G119" s="69"/>
      <c r="H119" s="70"/>
      <c r="I119" s="67"/>
      <c r="J119" s="68"/>
      <c r="K119" s="68"/>
      <c r="L119" s="68"/>
      <c r="M119" s="65"/>
      <c r="N119" s="65"/>
      <c r="O119" s="65"/>
      <c r="P119" s="66"/>
      <c r="Q119" s="65"/>
      <c r="R119" s="65"/>
      <c r="S119" s="65"/>
      <c r="T119" s="65"/>
      <c r="U119" s="66"/>
      <c r="V119" s="65"/>
      <c r="W119" s="65"/>
      <c r="X119" s="65"/>
      <c r="Y119" s="65"/>
      <c r="Z119" s="66"/>
      <c r="AA119" s="65"/>
      <c r="AB119" s="65"/>
      <c r="AC119" s="65"/>
      <c r="AD119" s="65"/>
      <c r="AE119" s="66"/>
      <c r="AF119" s="65"/>
      <c r="AG119" s="65"/>
      <c r="AH119" s="65"/>
      <c r="AI119" s="65"/>
      <c r="AJ119" s="66"/>
      <c r="AK119" s="65"/>
      <c r="AL119" s="65"/>
      <c r="AM119" s="65"/>
    </row>
  </sheetData>
  <sheetProtection/>
  <mergeCells count="82">
    <mergeCell ref="AM8:AM10"/>
    <mergeCell ref="AA5:AM5"/>
    <mergeCell ref="Q9:U9"/>
    <mergeCell ref="A7:F7"/>
    <mergeCell ref="A114:B114"/>
    <mergeCell ref="B2:K2"/>
    <mergeCell ref="AH2:AK2"/>
    <mergeCell ref="G9:K9"/>
    <mergeCell ref="AA8:AJ8"/>
    <mergeCell ref="D114:M115"/>
    <mergeCell ref="O113:Z114"/>
    <mergeCell ref="AL8:AL10"/>
    <mergeCell ref="Q8:Z8"/>
    <mergeCell ref="V102:Y102"/>
    <mergeCell ref="AA9:AE9"/>
    <mergeCell ref="G101:J101"/>
    <mergeCell ref="L102:O102"/>
    <mergeCell ref="AA102:AD102"/>
    <mergeCell ref="Q102:T102"/>
    <mergeCell ref="A113:B113"/>
    <mergeCell ref="A70:B70"/>
    <mergeCell ref="A42:B42"/>
    <mergeCell ref="AA103:AD103"/>
    <mergeCell ref="A71:AM71"/>
    <mergeCell ref="A65:B65"/>
    <mergeCell ref="L104:O104"/>
    <mergeCell ref="A106:AA106"/>
    <mergeCell ref="A107:AB107"/>
    <mergeCell ref="G8:P8"/>
    <mergeCell ref="A11:AM11"/>
    <mergeCell ref="A8:A10"/>
    <mergeCell ref="C8:C10"/>
    <mergeCell ref="D8:F9"/>
    <mergeCell ref="B8:B10"/>
    <mergeCell ref="AK8:AK10"/>
    <mergeCell ref="A43:AM43"/>
    <mergeCell ref="AM14:AM15"/>
    <mergeCell ref="G103:J103"/>
    <mergeCell ref="L103:O103"/>
    <mergeCell ref="Q103:T103"/>
    <mergeCell ref="A23:AM23"/>
    <mergeCell ref="P14:P15"/>
    <mergeCell ref="E14:E15"/>
    <mergeCell ref="A22:B22"/>
    <mergeCell ref="V103:Y103"/>
    <mergeCell ref="A72:AM72"/>
    <mergeCell ref="A1:AM1"/>
    <mergeCell ref="Q101:T101"/>
    <mergeCell ref="V101:Y101"/>
    <mergeCell ref="AA101:AD101"/>
    <mergeCell ref="AF102:AI102"/>
    <mergeCell ref="B3:AM3"/>
    <mergeCell ref="B5:Y5"/>
    <mergeCell ref="A66:AM66"/>
    <mergeCell ref="D119:F119"/>
    <mergeCell ref="K14:K15"/>
    <mergeCell ref="A111:B111"/>
    <mergeCell ref="A115:B115"/>
    <mergeCell ref="D118:F118"/>
    <mergeCell ref="A97:B97"/>
    <mergeCell ref="A100:B100"/>
    <mergeCell ref="A112:B112"/>
    <mergeCell ref="D117:F117"/>
    <mergeCell ref="A105:AM105"/>
    <mergeCell ref="A108:AB108"/>
    <mergeCell ref="A109:AA109"/>
    <mergeCell ref="B4:Y4"/>
    <mergeCell ref="D113:N113"/>
    <mergeCell ref="D112:N112"/>
    <mergeCell ref="D111:N111"/>
    <mergeCell ref="O111:U111"/>
    <mergeCell ref="O112:U112"/>
    <mergeCell ref="G7:AM7"/>
  </mergeCells>
  <printOptions/>
  <pageMargins left="0.03937007874015748" right="0.03937007874015748" top="0.7480314960629921" bottom="0.15748031496062992" header="0.11811023622047245" footer="0.31496062992125984"/>
  <pageSetup fitToHeight="4" fitToWidth="1" horizontalDpi="600" verticalDpi="600" orientation="landscape" paperSize="9" scale="64" r:id="rId3"/>
  <headerFooter>
    <oddFooter>&amp;L&amp;"Helvetica,Regular"&amp;12&amp;K000000	&amp;P</oddFooter>
  </headerFooter>
  <rowBreaks count="1" manualBreakCount="1">
    <brk id="103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5" width="11.19921875" style="0" customWidth="1"/>
  </cols>
  <sheetData>
    <row r="1" spans="2:5" ht="30">
      <c r="B1" s="204" t="s">
        <v>143</v>
      </c>
      <c r="C1" s="205"/>
      <c r="D1" s="208"/>
      <c r="E1" s="208"/>
    </row>
    <row r="2" spans="2:5" ht="15">
      <c r="B2" s="204" t="s">
        <v>144</v>
      </c>
      <c r="C2" s="205"/>
      <c r="D2" s="208"/>
      <c r="E2" s="208"/>
    </row>
    <row r="3" spans="4:5" ht="15">
      <c r="D3" s="209"/>
      <c r="E3" s="209"/>
    </row>
    <row r="4" spans="2:5" ht="75">
      <c r="B4" s="203" t="s">
        <v>145</v>
      </c>
      <c r="D4" s="209"/>
      <c r="E4" s="209"/>
    </row>
    <row r="5" spans="4:5" ht="15">
      <c r="D5" s="209"/>
      <c r="E5" s="209"/>
    </row>
    <row r="6" spans="2:5" ht="30">
      <c r="B6" s="204" t="s">
        <v>146</v>
      </c>
      <c r="C6" s="205"/>
      <c r="D6" s="208"/>
      <c r="E6" s="210" t="s">
        <v>147</v>
      </c>
    </row>
    <row r="7" spans="4:5" ht="15.75" thickBot="1">
      <c r="D7" s="209"/>
      <c r="E7" s="209"/>
    </row>
    <row r="8" spans="2:5" ht="75.75" thickBot="1">
      <c r="B8" s="206" t="s">
        <v>148</v>
      </c>
      <c r="C8" s="202"/>
      <c r="D8" s="211"/>
      <c r="E8" s="212">
        <v>1</v>
      </c>
    </row>
    <row r="9" spans="4:5" ht="15.75" thickBot="1">
      <c r="D9" s="209"/>
      <c r="E9" s="209"/>
    </row>
    <row r="10" spans="2:5" ht="75.75" thickBot="1">
      <c r="B10" s="207" t="s">
        <v>149</v>
      </c>
      <c r="C10" s="202"/>
      <c r="D10" s="211"/>
      <c r="E10" s="212">
        <v>18</v>
      </c>
    </row>
    <row r="11" spans="4:5" ht="15">
      <c r="D11" s="209"/>
      <c r="E11" s="209"/>
    </row>
    <row r="12" spans="4:5" ht="15">
      <c r="D12" s="209"/>
      <c r="E12" s="2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Wojteczek</dc:creator>
  <cp:keywords/>
  <dc:description/>
  <cp:lastModifiedBy>Beata Niebudek</cp:lastModifiedBy>
  <cp:lastPrinted>2019-08-30T06:31:45Z</cp:lastPrinted>
  <dcterms:created xsi:type="dcterms:W3CDTF">2015-06-08T11:35:01Z</dcterms:created>
  <dcterms:modified xsi:type="dcterms:W3CDTF">2020-03-03T11:19:56Z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