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4675" windowHeight="11550" activeTab="1"/>
  </bookViews>
  <sheets>
    <sheet name="II stopień stacjonarne" sheetId="1" r:id="rId1"/>
    <sheet name="II stopien niestacjonarne" sheetId="2" r:id="rId2"/>
  </sheets>
  <definedNames>
    <definedName name="_xlnm.Print_Area" localSheetId="1">'II stopien niestacjonarne'!$A$1:$AH$79</definedName>
    <definedName name="_xlnm.Print_Area" localSheetId="0">'II stopień stacjonarne'!$A$1:$AG$75</definedName>
  </definedNames>
  <calcPr calcId="124519"/>
</workbook>
</file>

<file path=xl/calcChain.xml><?xml version="1.0" encoding="utf-8"?>
<calcChain xmlns="http://schemas.openxmlformats.org/spreadsheetml/2006/main">
  <c r="AF18" i="1"/>
  <c r="AF17"/>
  <c r="AE18"/>
  <c r="AE17"/>
  <c r="AF18" i="2"/>
  <c r="AE18"/>
  <c r="AG19"/>
  <c r="AG18"/>
  <c r="AF16" i="1"/>
  <c r="AE16"/>
  <c r="AG72" i="2" l="1"/>
  <c r="AF72"/>
  <c r="AE72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AG69"/>
  <c r="AF69"/>
  <c r="AE69"/>
  <c r="AG68"/>
  <c r="AF68"/>
  <c r="AE68"/>
  <c r="AG67"/>
  <c r="AF67"/>
  <c r="AE67"/>
  <c r="AG66"/>
  <c r="AF66"/>
  <c r="AE66"/>
  <c r="AG65"/>
  <c r="AF65"/>
  <c r="AE65"/>
  <c r="AG64"/>
  <c r="AF64"/>
  <c r="AE64"/>
  <c r="AG63"/>
  <c r="AF63"/>
  <c r="AE63"/>
  <c r="AG62"/>
  <c r="AG70" s="1"/>
  <c r="AF62"/>
  <c r="AE62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AG59"/>
  <c r="AF59"/>
  <c r="AE59"/>
  <c r="AG58"/>
  <c r="AF58"/>
  <c r="AE58"/>
  <c r="AG57"/>
  <c r="AF57"/>
  <c r="AE57"/>
  <c r="AG56"/>
  <c r="AF56"/>
  <c r="AE56"/>
  <c r="AG55"/>
  <c r="AF55"/>
  <c r="AE55"/>
  <c r="AG54"/>
  <c r="AF54"/>
  <c r="AE54"/>
  <c r="AG53"/>
  <c r="AF53"/>
  <c r="AE53"/>
  <c r="AG52"/>
  <c r="AF52"/>
  <c r="AE52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AG48"/>
  <c r="AF48"/>
  <c r="AE48"/>
  <c r="AG47"/>
  <c r="AF47"/>
  <c r="AE47"/>
  <c r="AG46"/>
  <c r="AF46"/>
  <c r="AE46"/>
  <c r="AG45"/>
  <c r="AF45"/>
  <c r="AE45"/>
  <c r="AG44"/>
  <c r="AF44"/>
  <c r="AE44"/>
  <c r="AG43"/>
  <c r="AF43"/>
  <c r="AE43"/>
  <c r="AG42"/>
  <c r="AF42"/>
  <c r="AE42"/>
  <c r="AG41"/>
  <c r="AF41"/>
  <c r="AE41"/>
  <c r="AG40"/>
  <c r="AF40"/>
  <c r="AE40"/>
  <c r="AG39"/>
  <c r="AF39"/>
  <c r="AE39"/>
  <c r="AG38"/>
  <c r="AF38"/>
  <c r="AE38"/>
  <c r="AG37"/>
  <c r="AF37"/>
  <c r="AE37"/>
  <c r="AG36"/>
  <c r="AF36"/>
  <c r="AE36"/>
  <c r="AG35"/>
  <c r="AF35"/>
  <c r="AE35"/>
  <c r="AG34"/>
  <c r="AF34"/>
  <c r="AE34"/>
  <c r="AG33"/>
  <c r="AF33"/>
  <c r="AE33"/>
  <c r="AG32"/>
  <c r="AF32"/>
  <c r="AE32"/>
  <c r="AG31"/>
  <c r="AF31"/>
  <c r="AE31"/>
  <c r="AG30"/>
  <c r="AF30"/>
  <c r="AE30"/>
  <c r="AG29"/>
  <c r="AF29"/>
  <c r="AE29"/>
  <c r="AG28"/>
  <c r="AF28"/>
  <c r="AE28"/>
  <c r="AG27"/>
  <c r="AF27"/>
  <c r="AE27"/>
  <c r="AG26"/>
  <c r="AF26"/>
  <c r="AE26"/>
  <c r="AG25"/>
  <c r="AF25"/>
  <c r="AE25"/>
  <c r="AG24"/>
  <c r="AF24"/>
  <c r="AE24"/>
  <c r="AG23"/>
  <c r="AF23"/>
  <c r="AE23"/>
  <c r="AD21"/>
  <c r="AC21"/>
  <c r="AC74" s="1"/>
  <c r="AB21"/>
  <c r="AA21"/>
  <c r="Z21"/>
  <c r="Y21"/>
  <c r="X21"/>
  <c r="W21"/>
  <c r="W74" s="1"/>
  <c r="V21"/>
  <c r="U21"/>
  <c r="T21"/>
  <c r="S21"/>
  <c r="R21"/>
  <c r="Q21"/>
  <c r="Q74" s="1"/>
  <c r="P21"/>
  <c r="O21"/>
  <c r="N21"/>
  <c r="M21"/>
  <c r="L21"/>
  <c r="K21"/>
  <c r="K74" s="1"/>
  <c r="J21"/>
  <c r="I21"/>
  <c r="H21"/>
  <c r="G21"/>
  <c r="AG20"/>
  <c r="AF20"/>
  <c r="AE20"/>
  <c r="AG17"/>
  <c r="AF17"/>
  <c r="AE17"/>
  <c r="AG16"/>
  <c r="AF16"/>
  <c r="AE16"/>
  <c r="AG15"/>
  <c r="AF15"/>
  <c r="AE15"/>
  <c r="AG14"/>
  <c r="AF14"/>
  <c r="AE14"/>
  <c r="AG13"/>
  <c r="AG21" s="1"/>
  <c r="AF13"/>
  <c r="AE13"/>
  <c r="AF70" i="1"/>
  <c r="AG70"/>
  <c r="AG61"/>
  <c r="AG62"/>
  <c r="AG63"/>
  <c r="AG64"/>
  <c r="AG65"/>
  <c r="AG66"/>
  <c r="AG67"/>
  <c r="AG60"/>
  <c r="AG68" s="1"/>
  <c r="AG51"/>
  <c r="AG52"/>
  <c r="AG53"/>
  <c r="AG54"/>
  <c r="AG55"/>
  <c r="AG56"/>
  <c r="AG57"/>
  <c r="AG50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21"/>
  <c r="AG12"/>
  <c r="AG13"/>
  <c r="AG14"/>
  <c r="AG15"/>
  <c r="AG11"/>
  <c r="AG19" s="1"/>
  <c r="AF61"/>
  <c r="AF62"/>
  <c r="AF63"/>
  <c r="AF64"/>
  <c r="AF65"/>
  <c r="AF66"/>
  <c r="AF67"/>
  <c r="AF60"/>
  <c r="AF51"/>
  <c r="AF52"/>
  <c r="AF53"/>
  <c r="AF54"/>
  <c r="AF55"/>
  <c r="AF56"/>
  <c r="AF57"/>
  <c r="AF50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21"/>
  <c r="AF12"/>
  <c r="AF13"/>
  <c r="AF14"/>
  <c r="AF15"/>
  <c r="AF11"/>
  <c r="AE70"/>
  <c r="AE61"/>
  <c r="AE62"/>
  <c r="AE63"/>
  <c r="AE64"/>
  <c r="AE65"/>
  <c r="AE66"/>
  <c r="AE67"/>
  <c r="AE60"/>
  <c r="AE51"/>
  <c r="AE52"/>
  <c r="AE53"/>
  <c r="AE54"/>
  <c r="AE55"/>
  <c r="AE56"/>
  <c r="AE57"/>
  <c r="AE50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21"/>
  <c r="AE12"/>
  <c r="AE13"/>
  <c r="AE14"/>
  <c r="AE15"/>
  <c r="AE11"/>
  <c r="AD74" i="2" l="1"/>
  <c r="AE68" i="1"/>
  <c r="AF68"/>
  <c r="AG58"/>
  <c r="AG60" i="2"/>
  <c r="AF58" i="1"/>
  <c r="X75" i="2"/>
  <c r="AG47" i="1"/>
  <c r="R74" i="2"/>
  <c r="L75"/>
  <c r="AG49"/>
  <c r="AF70"/>
  <c r="AE70"/>
  <c r="AF60"/>
  <c r="AE60"/>
  <c r="T74"/>
  <c r="O74"/>
  <c r="H74"/>
  <c r="P74"/>
  <c r="N74"/>
  <c r="M74"/>
  <c r="AA74"/>
  <c r="Z74"/>
  <c r="V74"/>
  <c r="U74"/>
  <c r="S74"/>
  <c r="AB74"/>
  <c r="AF49"/>
  <c r="Y74"/>
  <c r="AE49"/>
  <c r="J74"/>
  <c r="I74"/>
  <c r="G74"/>
  <c r="AF21"/>
  <c r="AE21"/>
  <c r="AD75"/>
  <c r="L74"/>
  <c r="X74"/>
  <c r="R75"/>
  <c r="AF47" i="1"/>
  <c r="AE19"/>
  <c r="AE58"/>
  <c r="AE47"/>
  <c r="AF19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G72" l="1"/>
  <c r="AG74" i="2"/>
  <c r="AF72" i="1"/>
  <c r="AE74" i="2"/>
  <c r="AF74"/>
  <c r="L19" i="1"/>
  <c r="R47"/>
  <c r="Q47"/>
  <c r="P47"/>
  <c r="O47"/>
  <c r="N47"/>
  <c r="M47"/>
  <c r="L47"/>
  <c r="K47"/>
  <c r="J47"/>
  <c r="I47"/>
  <c r="H47"/>
  <c r="G47"/>
  <c r="G68" l="1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L72" s="1"/>
  <c r="K58"/>
  <c r="J58"/>
  <c r="I58"/>
  <c r="H58"/>
  <c r="G58"/>
  <c r="AD47"/>
  <c r="AC47"/>
  <c r="AB47"/>
  <c r="AA47"/>
  <c r="Z47"/>
  <c r="Y47"/>
  <c r="X47"/>
  <c r="W47"/>
  <c r="V47"/>
  <c r="U47"/>
  <c r="T47"/>
  <c r="S47"/>
  <c r="AD19"/>
  <c r="AC19"/>
  <c r="AC72" s="1"/>
  <c r="AB19"/>
  <c r="AB72" s="1"/>
  <c r="AA19"/>
  <c r="Z19"/>
  <c r="Y19"/>
  <c r="Y72" s="1"/>
  <c r="X19"/>
  <c r="X72" s="1"/>
  <c r="W19"/>
  <c r="W72" s="1"/>
  <c r="V19"/>
  <c r="U19"/>
  <c r="U72" s="1"/>
  <c r="T19"/>
  <c r="S19"/>
  <c r="R19"/>
  <c r="R72" s="1"/>
  <c r="Q19"/>
  <c r="Q72" s="1"/>
  <c r="P19"/>
  <c r="P72" s="1"/>
  <c r="O19"/>
  <c r="O72" s="1"/>
  <c r="N19"/>
  <c r="N72" s="1"/>
  <c r="M19"/>
  <c r="M72" s="1"/>
  <c r="K19"/>
  <c r="J19"/>
  <c r="I19"/>
  <c r="I72" s="1"/>
  <c r="H19"/>
  <c r="G19"/>
  <c r="AA72" l="1"/>
  <c r="V72"/>
  <c r="G72"/>
  <c r="K72"/>
  <c r="H72"/>
  <c r="Z72"/>
  <c r="AD72"/>
  <c r="T72"/>
  <c r="S72"/>
  <c r="J72"/>
  <c r="AE72"/>
  <c r="L73"/>
  <c r="R73"/>
  <c r="AD73"/>
  <c r="X73"/>
</calcChain>
</file>

<file path=xl/comments1.xml><?xml version="1.0" encoding="utf-8"?>
<comments xmlns="http://schemas.openxmlformats.org/spreadsheetml/2006/main">
  <authors>
    <author>.</author>
  </authors>
  <commentList>
    <comment ref="B66" authorId="0">
      <text>
        <r>
          <rPr>
            <b/>
            <sz val="8"/>
            <color indexed="81"/>
            <rFont val="Tahoma"/>
            <family val="2"/>
            <charset val="238"/>
          </rPr>
          <t>.:</t>
        </r>
        <r>
          <rPr>
            <sz val="8"/>
            <color indexed="81"/>
            <rFont val="Tahoma"/>
            <family val="2"/>
            <charset val="238"/>
          </rPr>
          <t xml:space="preserve">
usunąć egzamin w karcie przedmiotu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B68" authorId="0">
      <text>
        <r>
          <rPr>
            <b/>
            <sz val="8"/>
            <color indexed="81"/>
            <rFont val="Tahoma"/>
            <family val="2"/>
            <charset val="238"/>
          </rPr>
          <t>.:</t>
        </r>
        <r>
          <rPr>
            <sz val="8"/>
            <color indexed="81"/>
            <rFont val="Tahoma"/>
            <family val="2"/>
            <charset val="238"/>
          </rPr>
          <t xml:space="preserve">
usunąć egzamin w karcie przedmiotu</t>
        </r>
      </text>
    </comment>
  </commentList>
</comments>
</file>

<file path=xl/sharedStrings.xml><?xml version="1.0" encoding="utf-8"?>
<sst xmlns="http://schemas.openxmlformats.org/spreadsheetml/2006/main" count="388" uniqueCount="150">
  <si>
    <t>pięczęć jednostki organizacyjnej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</si>
  <si>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</si>
  <si>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</si>
  <si>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</si>
  <si>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</si>
  <si>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</si>
  <si>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</si>
  <si>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</si>
  <si>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Całkowity nakład pracy studenta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</si>
  <si>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</si>
  <si>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</si>
  <si>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</si>
  <si>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</si>
  <si>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</si>
  <si>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</si>
  <si>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</si>
  <si>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</si>
  <si>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</si>
  <si>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</si>
  <si>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</si>
  <si>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</si>
  <si>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</si>
  <si>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</si>
  <si>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razem</t>
  </si>
  <si>
    <t>2. PRZEDMIOTY PODSTAWOWE/KIERUNKOWE</t>
  </si>
  <si>
    <t>3. PRZEDMIOTY DO WYBORU</t>
  </si>
  <si>
    <t>Razem przedmioty 1-4</t>
  </si>
  <si>
    <t>RAZEM</t>
  </si>
  <si>
    <t>Przedmioty z dziedziny nauk humanistycznych
i społecznych:</t>
  </si>
  <si>
    <t>4.PRAKTYKI</t>
  </si>
  <si>
    <t>od roku akad.2019/2020</t>
  </si>
  <si>
    <t xml:space="preserve">Kierunek: KOSMETOLOGIA              </t>
  </si>
  <si>
    <t>Chirurgia plastyczna</t>
  </si>
  <si>
    <t>Kosmetologia lecznicza</t>
  </si>
  <si>
    <t>Kosmetologia upiększająca</t>
  </si>
  <si>
    <t>Kosmetologia pielęgnacyjna</t>
  </si>
  <si>
    <t>C/L</t>
  </si>
  <si>
    <t>3,4</t>
  </si>
  <si>
    <t>Razem godz.kont.</t>
  </si>
  <si>
    <t>W</t>
  </si>
  <si>
    <t>Psychologia ogólna z elementami psychologii klinicznej</t>
  </si>
  <si>
    <t>Socjologia</t>
  </si>
  <si>
    <t xml:space="preserve">Pedagogika </t>
  </si>
  <si>
    <t>1,2</t>
  </si>
  <si>
    <t>IV</t>
  </si>
  <si>
    <t>Chemia surowców kosmetycznych</t>
  </si>
  <si>
    <t>Endokrynologia</t>
  </si>
  <si>
    <t>Fitokosmetyki</t>
  </si>
  <si>
    <t>Onkologia skóry</t>
  </si>
  <si>
    <t>Fizykoterapia</t>
  </si>
  <si>
    <t>Wybrane zagadnienia z psychiatrii</t>
  </si>
  <si>
    <t>Wybrane zagadnienia z prawa</t>
  </si>
  <si>
    <t>Dermokosmetyki</t>
  </si>
  <si>
    <t>Dietetyka</t>
  </si>
  <si>
    <t>Biologia starzenia</t>
  </si>
  <si>
    <t>Dydaktyka</t>
  </si>
  <si>
    <t>Epidemiologia</t>
  </si>
  <si>
    <t>Statystyka</t>
  </si>
  <si>
    <t>Kosmetologia estetyczna</t>
  </si>
  <si>
    <t xml:space="preserve">Medycyna estetyczna </t>
  </si>
  <si>
    <t>Suplementy diety w kosmetologii</t>
  </si>
  <si>
    <t>Nanotechnologia w kosmetologii</t>
  </si>
  <si>
    <t xml:space="preserve">Podologia </t>
  </si>
  <si>
    <t>Innowacyjne produkty kosmetyczne</t>
  </si>
  <si>
    <t xml:space="preserve">Metodyka badań naukowych </t>
  </si>
  <si>
    <t>Rośliny przeciwstarzeniowe</t>
  </si>
  <si>
    <t>Nadzór sanitarno-epidemiologiczny</t>
  </si>
  <si>
    <t>Profilaktyka zakażeń</t>
  </si>
  <si>
    <t>Epidemiologia chorób cywilizacyjnych</t>
  </si>
  <si>
    <t>Związki biologicznie czynne w zwalczaniu rodników</t>
  </si>
  <si>
    <t>Trychologia</t>
  </si>
  <si>
    <t>Historia kosmetologii</t>
  </si>
  <si>
    <t>Rośliny egzotyczne w kosmetologii</t>
  </si>
  <si>
    <t>Bezpieczeństwo sanitarno-epidemiologiczne w kosmetologii</t>
  </si>
  <si>
    <t>Choroby przenoszone drogą krwi</t>
  </si>
  <si>
    <t>Wybrane choroby XXI wieku</t>
  </si>
  <si>
    <t>Antyoksydanty w kosmetologii</t>
  </si>
  <si>
    <t>Pielegnacja włosów</t>
  </si>
  <si>
    <t>Rozwój kosmetologii na przestrzeni wieków</t>
  </si>
  <si>
    <t xml:space="preserve">Seminarium </t>
  </si>
  <si>
    <t xml:space="preserve"> </t>
  </si>
  <si>
    <t>PRZEDMIOTY W ZAKRESIE KOSMETOLOGII HOLISTYCZNEJ</t>
  </si>
  <si>
    <t>2,3</t>
  </si>
  <si>
    <t>Toksykologia kosmetyków</t>
  </si>
  <si>
    <t>Fizyczne i chemiczne metody badania właściwości kosmetyków</t>
  </si>
  <si>
    <t>1,2,3,4</t>
  </si>
  <si>
    <t>1012.7.KOS2.A01.JO</t>
  </si>
  <si>
    <t>1012.7.KOS2.A02.POzEPK</t>
  </si>
  <si>
    <t>1012.7.KOS2.A03.S</t>
  </si>
  <si>
    <t>1012.7.KOS2.A04.P</t>
  </si>
  <si>
    <t>1012.7.KOS2.A05.PW</t>
  </si>
  <si>
    <t>1012.7.KOS2.B/C1.CHSK</t>
  </si>
  <si>
    <t>1012.7.KOS2.B/C2.ENDO</t>
  </si>
  <si>
    <t>1012.7.KOS2.B/C3.TK</t>
  </si>
  <si>
    <t>1012.7.KOS2.B/C4.FIT</t>
  </si>
  <si>
    <t>1012.7.KOS2.B/C5.OS</t>
  </si>
  <si>
    <t>1012.7.KOS2.B/C6.FIZ</t>
  </si>
  <si>
    <t>1012.7.KOS2.B/C7.WZzP</t>
  </si>
  <si>
    <t>1012.7.KOS2.B/C8.WZzP</t>
  </si>
  <si>
    <t>1012.7.KOS2.B/C9.DER</t>
  </si>
  <si>
    <t>1012.7.KOS2.B/C10.DIET</t>
  </si>
  <si>
    <t>1012.7.KOS2.B/C11.BS</t>
  </si>
  <si>
    <t>1012.7.KOS2.B/C12.DYD</t>
  </si>
  <si>
    <t>1012.7.KOS2.B/C13.EPID</t>
  </si>
  <si>
    <t>1012.7.KOS2.B/C14.STAT</t>
  </si>
  <si>
    <t>1012.7.KOS2.B/C15.KP</t>
  </si>
  <si>
    <t>1012.7.KOS2.B/C16.KU</t>
  </si>
  <si>
    <t>1012.7.KOS2.B/C17.KL</t>
  </si>
  <si>
    <t>1012.7.KOS2.B/C18.KE</t>
  </si>
  <si>
    <t>1012.7.KOS2.B/C19.ME</t>
  </si>
  <si>
    <t>1012.7.KOS2.B/C20.CHP</t>
  </si>
  <si>
    <t>1012.7.KOS2.B/C21.SDwK</t>
  </si>
  <si>
    <t>1012.7.KOS2.B/C22.NwK</t>
  </si>
  <si>
    <t>1012.7.KOS2.B/C23.POD</t>
  </si>
  <si>
    <t>1012.7.KOS2.B/C24.IPK</t>
  </si>
  <si>
    <t>1012.7.KOS2.B/C25.FiCHMBWK</t>
  </si>
  <si>
    <t>1012.7.KOS2.B/C26.MBN</t>
  </si>
  <si>
    <t>1012.7.KOS2.F1.RP</t>
  </si>
  <si>
    <t>1012.7.KOS2.F2.NSE</t>
  </si>
  <si>
    <t>1012.7.KOS2.F3.PZ</t>
  </si>
  <si>
    <t>1012.7.KOS2.F4.ECHC</t>
  </si>
  <si>
    <t>1012.7.KOS2.F5.ZBCZwZR</t>
  </si>
  <si>
    <t>1012.7.KOS2.F6.TRYCH</t>
  </si>
  <si>
    <t>1012.7.KOS2.F7.HK</t>
  </si>
  <si>
    <t>1012.7.KOS2.F8.SEM</t>
  </si>
  <si>
    <t>1012.7.KOS2.F1.REwK</t>
  </si>
  <si>
    <t>1012.7.KOS2.F2.BSEwK</t>
  </si>
  <si>
    <t>1012.7.KOS2.F3.CHPDK</t>
  </si>
  <si>
    <t>1012.7.KOS2.F4.WCH</t>
  </si>
  <si>
    <t>1012.7.KOS2.F5.AwK</t>
  </si>
  <si>
    <t>1012.7.KOS2.F6.PW</t>
  </si>
  <si>
    <t>1012.7.KOS2.F7.RKNPW</t>
  </si>
  <si>
    <t>1012.7.KOS2.F.PZ</t>
  </si>
  <si>
    <t>PRZEDMIOTY W ZAKRESIE PROFILAKTYKI W KOSMETOLOGII</t>
  </si>
  <si>
    <t xml:space="preserve"> PRZEDMIOTY W ZAKRESIE PROFILAKTYKI W KOSMETOLOGII</t>
  </si>
  <si>
    <t xml:space="preserve"> PRZEDMIOTY W ZAKRESIE KOSMETOLOGII HOLISTYCZNEJ</t>
  </si>
  <si>
    <t>BHP</t>
  </si>
  <si>
    <t>Szkolenie biblioteczne</t>
  </si>
  <si>
    <t>1012.7.KOS2.A06.BHP</t>
  </si>
  <si>
    <t>1012.7.KOS2.A07.SB</t>
  </si>
  <si>
    <t xml:space="preserve">zajęcia prowadzone w laboratoriach:
pozycje:1;15;16;17;18;23;25-przedmioty podstwowe/kierunkowe
</t>
  </si>
  <si>
    <t xml:space="preserve">zajęcia prowadzone w laboratoriach:
pozycje:1;15;16;17;18;23;25-przedmioty podstwowe/kierunkowe
</t>
  </si>
  <si>
    <t>Praktyki zawodowe</t>
  </si>
  <si>
    <t xml:space="preserve">Przedmioty w zakresie wsparcia studentów
w procesie uczenia się:
</t>
  </si>
  <si>
    <t>Rodzaj zajęć: grupa I (W-wykład, WS-wykład specjalistyczny) grupa II (C-ćwiczenia, K-konwersatorium, L-laboratorium, P-praktyki, S-seminarium, W-warsztaty) grupa III (PW-projekt własny, E-e-learning)  grupa IV (godziny niekontaktowe)</t>
  </si>
  <si>
    <t>HARMONOGRAM REALIZACJI PROGRAMU STUDIÓW STACJONARNYCH DRUGIEGO STOPNIA (PLAN STUDIÓW)</t>
  </si>
  <si>
    <r>
      <t xml:space="preserve">                                   </t>
    </r>
    <r>
      <rPr>
        <b/>
        <sz val="36"/>
        <color indexed="8"/>
        <rFont val="Calibri"/>
        <family val="2"/>
        <charset val="238"/>
      </rPr>
      <t xml:space="preserve"> HARMONOGRAM REALIZACJI PROGRAMU STUDIÓW NIESTACJONARNYCH DRUGIEGO STOPNIA (PLAN STUDIÓW)</t>
    </r>
  </si>
  <si>
    <t>Rodzaj zajęć: grupa I (W-wykład, WS-wykład specjalistyczny) grupa II (C-ćwiczenia, K-konwersatorium, L-laboratorium, P-praktyki, S-seminarium, W-warsztaty) grupa III (PW-projekt własny, E-e-learning) IV godziny (godziny niekontaktowe)
                       grupa IV (godziny niekontaktowe)</t>
  </si>
  <si>
    <r>
      <rPr>
        <b/>
        <i/>
        <sz val="18"/>
        <color indexed="8"/>
        <rFont val="Calibri"/>
        <family val="2"/>
        <charset val="238"/>
      </rPr>
      <t xml:space="preserve">zajęcia prowadzone w formie ćwiczeń:
pozycje: 1;2;5- przedmioty kształcenia ogólnego
pozycje: 2;3;4;5;6;9;10;12;13;14;21;26 -przedmioty podstwowe/kierunkowe
pozycje: 1;2;3;4;6- przedmioty w zakresie profilaktyki w k kosmetologii oraz przedmioty w zakresie kosmetologii holistycznej
*Przedmioty wsparcia
-Coaching
-Autoprezentacja
</t>
    </r>
    <r>
      <rPr>
        <i/>
        <sz val="18"/>
        <color indexed="8"/>
        <rFont val="Calibri"/>
        <family val="2"/>
        <charset val="238"/>
      </rPr>
      <t xml:space="preserve">
</t>
    </r>
  </si>
  <si>
    <t xml:space="preserve">zajęcia prowadzone w formie ćwiczeń:
pozycje: 1;2;5- przedmioty kształcenia ogólnego
pozycje: 2;3;4;5;6;9;10;12;13;14;21;26 -przedmioty podstwowe/kierunkowe
pozycje: 1;2;3;4;6- przedmioty w zakresie profilaktyki w k kosmetologii oraz przedmioty w zakresie kosmetologii holistycznej
*Przedmioty wsparcia
-Coaching
-Autoprezentacja
</t>
  </si>
</sst>
</file>

<file path=xl/styles.xml><?xml version="1.0" encoding="utf-8"?>
<styleSheet xmlns="http://schemas.openxmlformats.org/spreadsheetml/2006/main">
  <fonts count="44">
    <font>
      <sz val="11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24"/>
      <color rgb="FFFF0000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i/>
      <sz val="18"/>
      <name val="Calibri"/>
      <family val="2"/>
      <charset val="238"/>
    </font>
    <font>
      <i/>
      <sz val="18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8"/>
      <color indexed="8"/>
      <name val="Arial"/>
      <family val="2"/>
      <charset val="238"/>
    </font>
    <font>
      <b/>
      <i/>
      <sz val="18"/>
      <color indexed="8"/>
      <name val="Calibri"/>
      <family val="2"/>
      <charset val="238"/>
    </font>
    <font>
      <i/>
      <sz val="14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8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sz val="18"/>
      <name val="Calibri"/>
      <family val="2"/>
      <charset val="238"/>
    </font>
    <font>
      <sz val="16"/>
      <color indexed="8"/>
      <name val="Calibri"/>
      <family val="2"/>
      <charset val="238"/>
    </font>
    <font>
      <i/>
      <sz val="18"/>
      <name val="Arial"/>
      <family val="2"/>
      <charset val="238"/>
    </font>
    <font>
      <b/>
      <sz val="18"/>
      <name val="Calibri"/>
      <family val="2"/>
      <charset val="238"/>
    </font>
    <font>
      <b/>
      <sz val="48"/>
      <color indexed="8"/>
      <name val="Calibri"/>
      <family val="2"/>
      <charset val="238"/>
    </font>
    <font>
      <i/>
      <sz val="16"/>
      <color indexed="8"/>
      <name val="Calibri"/>
      <family val="2"/>
      <charset val="238"/>
    </font>
    <font>
      <i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3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i/>
      <sz val="20"/>
      <color indexed="8"/>
      <name val="Calibri"/>
      <family val="2"/>
      <charset val="238"/>
    </font>
    <font>
      <i/>
      <sz val="20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i/>
      <sz val="20"/>
      <name val="Calibri"/>
      <family val="2"/>
      <charset val="238"/>
    </font>
    <font>
      <i/>
      <sz val="20"/>
      <name val="Arial"/>
      <family val="2"/>
      <charset val="238"/>
    </font>
    <font>
      <sz val="20"/>
      <name val="Calibri"/>
      <family val="2"/>
      <charset val="238"/>
    </font>
    <font>
      <b/>
      <i/>
      <sz val="20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i/>
      <sz val="20"/>
      <color theme="1"/>
      <name val="Calibri"/>
      <family val="2"/>
      <charset val="238"/>
    </font>
    <font>
      <b/>
      <sz val="20"/>
      <name val="Calibri"/>
      <family val="2"/>
      <charset val="238"/>
    </font>
    <font>
      <sz val="20"/>
      <color theme="1"/>
      <name val="Calibri"/>
      <family val="2"/>
      <charset val="238"/>
    </font>
    <font>
      <i/>
      <sz val="20"/>
      <color indexed="8"/>
      <name val="Arial"/>
      <family val="2"/>
      <charset val="238"/>
    </font>
    <font>
      <i/>
      <sz val="2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/>
    <xf numFmtId="0" fontId="6" fillId="9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16" fontId="10" fillId="0" borderId="4" xfId="0" applyNumberFormat="1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4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10" borderId="18" xfId="0" applyNumberFormat="1" applyFont="1" applyFill="1" applyBorder="1" applyAlignment="1">
      <alignment vertical="center" wrapText="1"/>
    </xf>
    <xf numFmtId="0" fontId="19" fillId="6" borderId="18" xfId="0" applyNumberFormat="1" applyFont="1" applyFill="1" applyBorder="1" applyAlignment="1">
      <alignment horizontal="center" vertical="center" wrapText="1"/>
    </xf>
    <xf numFmtId="1" fontId="19" fillId="6" borderId="18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1" fontId="19" fillId="8" borderId="18" xfId="0" applyNumberFormat="1" applyFont="1" applyFill="1" applyBorder="1" applyAlignment="1">
      <alignment horizontal="center" vertical="center" wrapText="1"/>
    </xf>
    <xf numFmtId="0" fontId="19" fillId="8" borderId="18" xfId="0" applyNumberFormat="1" applyFont="1" applyFill="1" applyBorder="1" applyAlignment="1">
      <alignment horizontal="center" vertical="center" wrapText="1"/>
    </xf>
    <xf numFmtId="1" fontId="22" fillId="8" borderId="18" xfId="0" applyNumberFormat="1" applyFont="1" applyFill="1" applyBorder="1" applyAlignment="1">
      <alignment horizontal="center" vertical="center" wrapText="1"/>
    </xf>
    <xf numFmtId="0" fontId="22" fillId="8" borderId="18" xfId="0" applyNumberFormat="1" applyFont="1" applyFill="1" applyBorder="1" applyAlignment="1">
      <alignment horizontal="center" vertical="center" wrapText="1"/>
    </xf>
    <xf numFmtId="1" fontId="19" fillId="7" borderId="18" xfId="0" applyNumberFormat="1" applyFont="1" applyFill="1" applyBorder="1" applyAlignment="1">
      <alignment horizontal="center" vertical="center" wrapText="1"/>
    </xf>
    <xf numFmtId="1" fontId="19" fillId="5" borderId="18" xfId="0" applyNumberFormat="1" applyFont="1" applyFill="1" applyBorder="1" applyAlignment="1">
      <alignment horizontal="center" vertical="center" wrapText="1"/>
    </xf>
    <xf numFmtId="0" fontId="19" fillId="5" borderId="18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14" fillId="9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4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14" fontId="26" fillId="0" borderId="4" xfId="0" applyNumberFormat="1" applyFont="1" applyFill="1" applyBorder="1" applyAlignment="1">
      <alignment horizontal="left" vertical="center" wrapText="1"/>
    </xf>
    <xf numFmtId="1" fontId="27" fillId="5" borderId="18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16" fontId="31" fillId="0" borderId="4" xfId="0" applyNumberFormat="1" applyFont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9" fillId="0" borderId="0" xfId="0" applyFont="1"/>
    <xf numFmtId="0" fontId="29" fillId="0" borderId="13" xfId="0" applyFont="1" applyBorder="1" applyAlignment="1">
      <alignment horizontal="center" vertical="center"/>
    </xf>
    <xf numFmtId="0" fontId="34" fillId="0" borderId="4" xfId="0" applyFont="1" applyFill="1" applyBorder="1" applyAlignment="1">
      <alignment vertical="center" wrapText="1"/>
    </xf>
    <xf numFmtId="0" fontId="32" fillId="8" borderId="11" xfId="0" applyFont="1" applyFill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left" vertical="center" wrapText="1"/>
    </xf>
    <xf numFmtId="0" fontId="35" fillId="0" borderId="19" xfId="0" applyNumberFormat="1" applyFont="1" applyBorder="1" applyAlignment="1">
      <alignment horizontal="left" vertical="center" wrapText="1"/>
    </xf>
    <xf numFmtId="0" fontId="35" fillId="0" borderId="4" xfId="0" applyNumberFormat="1" applyFont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38" fillId="9" borderId="4" xfId="0" applyFont="1" applyFill="1" applyBorder="1" applyAlignment="1">
      <alignment horizontal="center" vertical="center" wrapText="1"/>
    </xf>
    <xf numFmtId="0" fontId="33" fillId="0" borderId="0" xfId="0" applyFont="1"/>
    <xf numFmtId="0" fontId="29" fillId="0" borderId="11" xfId="0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vertical="center" wrapText="1"/>
    </xf>
    <xf numFmtId="14" fontId="39" fillId="0" borderId="4" xfId="0" applyNumberFormat="1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1" fontId="36" fillId="8" borderId="18" xfId="0" applyNumberFormat="1" applyFont="1" applyFill="1" applyBorder="1" applyAlignment="1">
      <alignment horizontal="center" vertical="center" wrapText="1"/>
    </xf>
    <xf numFmtId="1" fontId="40" fillId="8" borderId="18" xfId="0" applyNumberFormat="1" applyFont="1" applyFill="1" applyBorder="1" applyAlignment="1">
      <alignment horizontal="center" vertical="center" wrapText="1"/>
    </xf>
    <xf numFmtId="1" fontId="36" fillId="5" borderId="18" xfId="0" applyNumberFormat="1" applyFont="1" applyFill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0" fontId="36" fillId="8" borderId="18" xfId="0" applyNumberFormat="1" applyFont="1" applyFill="1" applyBorder="1" applyAlignment="1">
      <alignment horizontal="center" vertical="center" wrapText="1"/>
    </xf>
    <xf numFmtId="0" fontId="40" fillId="8" borderId="18" xfId="0" applyNumberFormat="1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/>
    </xf>
    <xf numFmtId="1" fontId="36" fillId="7" borderId="18" xfId="0" applyNumberFormat="1" applyFont="1" applyFill="1" applyBorder="1" applyAlignment="1">
      <alignment horizontal="center" vertical="center" wrapText="1"/>
    </xf>
    <xf numFmtId="0" fontId="36" fillId="5" borderId="18" xfId="0" applyNumberFormat="1" applyFont="1" applyFill="1" applyBorder="1" applyAlignment="1">
      <alignment horizontal="center" vertical="center" wrapText="1"/>
    </xf>
    <xf numFmtId="1" fontId="41" fillId="5" borderId="18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1" fontId="38" fillId="9" borderId="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8" borderId="4" xfId="0" applyFont="1" applyFill="1" applyBorder="1" applyAlignment="1">
      <alignment horizontal="center" vertical="center" wrapText="1"/>
    </xf>
    <xf numFmtId="0" fontId="34" fillId="10" borderId="18" xfId="0" applyNumberFormat="1" applyFont="1" applyFill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42" fillId="9" borderId="4" xfId="0" applyFont="1" applyFill="1" applyBorder="1"/>
    <xf numFmtId="0" fontId="30" fillId="9" borderId="4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18" fillId="11" borderId="4" xfId="0" applyNumberFormat="1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9" fillId="11" borderId="18" xfId="0" applyNumberFormat="1" applyFont="1" applyFill="1" applyBorder="1" applyAlignment="1">
      <alignment horizontal="center" vertical="center" wrapText="1"/>
    </xf>
    <xf numFmtId="1" fontId="19" fillId="11" borderId="18" xfId="0" applyNumberFormat="1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7" fillId="6" borderId="18" xfId="0" applyNumberFormat="1" applyFont="1" applyFill="1" applyBorder="1" applyAlignment="1">
      <alignment vertical="center" wrapText="1"/>
    </xf>
    <xf numFmtId="14" fontId="26" fillId="6" borderId="4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32" fillId="11" borderId="4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0" fontId="32" fillId="11" borderId="4" xfId="0" applyNumberFormat="1" applyFont="1" applyFill="1" applyBorder="1" applyAlignment="1">
      <alignment horizontal="center" vertical="center" wrapText="1"/>
    </xf>
    <xf numFmtId="0" fontId="36" fillId="11" borderId="4" xfId="0" applyFont="1" applyFill="1" applyBorder="1" applyAlignment="1">
      <alignment horizontal="center" vertical="center" wrapText="1"/>
    </xf>
    <xf numFmtId="0" fontId="36" fillId="11" borderId="5" xfId="0" applyFont="1" applyFill="1" applyBorder="1" applyAlignment="1">
      <alignment horizontal="center" vertical="center" wrapText="1"/>
    </xf>
    <xf numFmtId="0" fontId="36" fillId="11" borderId="18" xfId="0" applyNumberFormat="1" applyFont="1" applyFill="1" applyBorder="1" applyAlignment="1">
      <alignment horizontal="center" vertical="center" wrapText="1"/>
    </xf>
    <xf numFmtId="1" fontId="36" fillId="11" borderId="18" xfId="0" applyNumberFormat="1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right"/>
    </xf>
    <xf numFmtId="0" fontId="12" fillId="9" borderId="1" xfId="0" applyFont="1" applyFill="1" applyBorder="1" applyAlignment="1">
      <alignment horizontal="right" vertical="center"/>
    </xf>
    <xf numFmtId="0" fontId="12" fillId="9" borderId="3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3" fillId="4" borderId="1" xfId="0" applyFont="1" applyFill="1" applyBorder="1" applyAlignment="1">
      <alignment horizontal="left" vertical="center"/>
    </xf>
    <xf numFmtId="0" fontId="33" fillId="4" borderId="2" xfId="0" applyFont="1" applyFill="1" applyBorder="1" applyAlignment="1">
      <alignment horizontal="left" vertical="center"/>
    </xf>
    <xf numFmtId="0" fontId="33" fillId="4" borderId="3" xfId="0" applyFont="1" applyFill="1" applyBorder="1" applyAlignment="1">
      <alignment horizontal="left" vertical="center"/>
    </xf>
    <xf numFmtId="0" fontId="37" fillId="9" borderId="1" xfId="0" applyFont="1" applyFill="1" applyBorder="1" applyAlignment="1">
      <alignment horizontal="right" vertical="center"/>
    </xf>
    <xf numFmtId="0" fontId="37" fillId="9" borderId="3" xfId="0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0" fillId="9" borderId="1" xfId="0" applyFont="1" applyFill="1" applyBorder="1" applyAlignment="1">
      <alignment horizontal="right"/>
    </xf>
    <xf numFmtId="0" fontId="30" fillId="9" borderId="3" xfId="0" applyFont="1" applyFill="1" applyBorder="1" applyAlignment="1">
      <alignment horizontal="right"/>
    </xf>
    <xf numFmtId="0" fontId="33" fillId="2" borderId="1" xfId="0" applyFont="1" applyFill="1" applyBorder="1" applyAlignment="1">
      <alignment horizontal="right" vertical="center"/>
    </xf>
    <xf numFmtId="0" fontId="33" fillId="2" borderId="3" xfId="0" applyFon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view="pageBreakPreview" topLeftCell="A55" zoomScale="50" zoomScaleNormal="50" zoomScaleSheetLayoutView="50" zoomScalePageLayoutView="40" workbookViewId="0">
      <selection activeCell="B70" sqref="B70"/>
    </sheetView>
  </sheetViews>
  <sheetFormatPr defaultRowHeight="32.25" customHeight="1"/>
  <cols>
    <col min="1" max="1" width="7.28515625" style="1" customWidth="1"/>
    <col min="2" max="2" width="61.140625" style="25" customWidth="1"/>
    <col min="3" max="3" width="38.140625" style="6" customWidth="1"/>
    <col min="4" max="4" width="7.5703125" style="24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1" width="16.140625" style="6" customWidth="1"/>
    <col min="32" max="32" width="21.140625" style="6" customWidth="1"/>
    <col min="33" max="33" width="13.28515625" style="6" customWidth="1"/>
    <col min="34" max="34" width="18.5703125" style="1" bestFit="1" customWidth="1"/>
    <col min="35" max="35" width="11" style="1" bestFit="1" customWidth="1"/>
    <col min="36" max="16384" width="9.140625" style="1"/>
  </cols>
  <sheetData>
    <row r="1" spans="1:33" ht="84.75" customHeight="1">
      <c r="A1" s="241" t="s">
        <v>145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1:33" ht="32.25" customHeight="1">
      <c r="A2" s="2"/>
      <c r="B2" s="3" t="s">
        <v>0</v>
      </c>
      <c r="C2" s="4"/>
      <c r="D2" s="4"/>
      <c r="E2" s="4"/>
      <c r="F2" s="4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54.75" customHeight="1">
      <c r="A3" s="2"/>
      <c r="B3" s="239" t="s">
        <v>31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5"/>
      <c r="W3" s="240"/>
      <c r="X3" s="240"/>
      <c r="Y3" s="240"/>
      <c r="Z3" s="240"/>
      <c r="AA3" s="240"/>
      <c r="AB3" s="240"/>
      <c r="AC3" s="240"/>
      <c r="AD3" s="240"/>
    </row>
    <row r="4" spans="1:33" ht="47.25" customHeight="1">
      <c r="B4" s="198" t="s">
        <v>144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"/>
      <c r="AF4" s="7"/>
      <c r="AG4" s="7"/>
    </row>
    <row r="5" spans="1:33" ht="32.25" customHeight="1">
      <c r="A5" s="243" t="s">
        <v>30</v>
      </c>
      <c r="B5" s="244"/>
      <c r="C5" s="244"/>
      <c r="D5" s="244"/>
      <c r="E5" s="244"/>
      <c r="F5" s="244"/>
      <c r="G5" s="220" t="s">
        <v>1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</row>
    <row r="6" spans="1:33" ht="32.25" customHeight="1">
      <c r="A6" s="26" t="s">
        <v>2</v>
      </c>
      <c r="B6" s="29" t="s">
        <v>3</v>
      </c>
      <c r="C6" s="29" t="s">
        <v>4</v>
      </c>
      <c r="D6" s="218" t="s">
        <v>5</v>
      </c>
      <c r="E6" s="218"/>
      <c r="F6" s="218"/>
      <c r="G6" s="219" t="s">
        <v>6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 t="s">
        <v>7</v>
      </c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23" t="s">
        <v>38</v>
      </c>
      <c r="AF6" s="223" t="s">
        <v>8</v>
      </c>
      <c r="AG6" s="223" t="s">
        <v>9</v>
      </c>
    </row>
    <row r="7" spans="1:33" s="7" customFormat="1" ht="32.25" customHeight="1">
      <c r="A7" s="27"/>
      <c r="B7" s="30"/>
      <c r="C7" s="30"/>
      <c r="D7" s="218"/>
      <c r="E7" s="218"/>
      <c r="F7" s="218"/>
      <c r="G7" s="226" t="s">
        <v>10</v>
      </c>
      <c r="H7" s="227"/>
      <c r="I7" s="227"/>
      <c r="J7" s="227"/>
      <c r="K7" s="227"/>
      <c r="L7" s="228"/>
      <c r="M7" s="229" t="s">
        <v>11</v>
      </c>
      <c r="N7" s="230"/>
      <c r="O7" s="230"/>
      <c r="P7" s="230"/>
      <c r="Q7" s="230"/>
      <c r="R7" s="231"/>
      <c r="S7" s="232" t="s">
        <v>12</v>
      </c>
      <c r="T7" s="233"/>
      <c r="U7" s="233"/>
      <c r="V7" s="233"/>
      <c r="W7" s="233"/>
      <c r="X7" s="234"/>
      <c r="Y7" s="235" t="s">
        <v>13</v>
      </c>
      <c r="Z7" s="236"/>
      <c r="AA7" s="236"/>
      <c r="AB7" s="236"/>
      <c r="AC7" s="236"/>
      <c r="AD7" s="237"/>
      <c r="AE7" s="224"/>
      <c r="AF7" s="224"/>
      <c r="AG7" s="224"/>
    </row>
    <row r="8" spans="1:33" s="7" customFormat="1" ht="32.25" customHeight="1" thickBot="1">
      <c r="A8" s="27"/>
      <c r="B8" s="30"/>
      <c r="C8" s="30"/>
      <c r="D8" s="8"/>
      <c r="E8" s="8"/>
      <c r="F8" s="8"/>
      <c r="G8" s="171" t="s">
        <v>17</v>
      </c>
      <c r="H8" s="172" t="s">
        <v>44</v>
      </c>
      <c r="I8" s="172" t="s">
        <v>18</v>
      </c>
      <c r="J8" s="172" t="s">
        <v>44</v>
      </c>
      <c r="K8" s="171" t="s">
        <v>19</v>
      </c>
      <c r="L8" s="171" t="s">
        <v>20</v>
      </c>
      <c r="M8" s="43" t="s">
        <v>17</v>
      </c>
      <c r="N8" s="57" t="s">
        <v>44</v>
      </c>
      <c r="O8" s="57" t="s">
        <v>18</v>
      </c>
      <c r="P8" s="57" t="s">
        <v>44</v>
      </c>
      <c r="Q8" s="43" t="s">
        <v>19</v>
      </c>
      <c r="R8" s="43" t="s">
        <v>20</v>
      </c>
      <c r="S8" s="42" t="s">
        <v>17</v>
      </c>
      <c r="T8" s="58" t="s">
        <v>44</v>
      </c>
      <c r="U8" s="58" t="s">
        <v>18</v>
      </c>
      <c r="V8" s="58" t="s">
        <v>44</v>
      </c>
      <c r="W8" s="42" t="s">
        <v>19</v>
      </c>
      <c r="X8" s="42" t="s">
        <v>20</v>
      </c>
      <c r="Y8" s="41" t="s">
        <v>17</v>
      </c>
      <c r="Z8" s="59" t="s">
        <v>44</v>
      </c>
      <c r="AA8" s="59" t="s">
        <v>18</v>
      </c>
      <c r="AB8" s="59" t="s">
        <v>44</v>
      </c>
      <c r="AC8" s="41" t="s">
        <v>19</v>
      </c>
      <c r="AD8" s="41" t="s">
        <v>20</v>
      </c>
      <c r="AE8" s="224"/>
      <c r="AF8" s="224"/>
      <c r="AG8" s="224"/>
    </row>
    <row r="9" spans="1:33" s="7" customFormat="1" ht="32.25" customHeight="1" thickBot="1">
      <c r="A9" s="28"/>
      <c r="B9" s="31"/>
      <c r="C9" s="31"/>
      <c r="D9" s="8" t="s">
        <v>14</v>
      </c>
      <c r="E9" s="8" t="s">
        <v>15</v>
      </c>
      <c r="F9" s="8" t="s">
        <v>16</v>
      </c>
      <c r="G9" s="171" t="s">
        <v>39</v>
      </c>
      <c r="H9" s="172" t="s">
        <v>39</v>
      </c>
      <c r="I9" s="172" t="s">
        <v>36</v>
      </c>
      <c r="J9" s="172" t="s">
        <v>36</v>
      </c>
      <c r="K9" s="171" t="s">
        <v>19</v>
      </c>
      <c r="L9" s="171" t="s">
        <v>20</v>
      </c>
      <c r="M9" s="43" t="s">
        <v>39</v>
      </c>
      <c r="N9" s="57" t="s">
        <v>39</v>
      </c>
      <c r="O9" s="57" t="s">
        <v>36</v>
      </c>
      <c r="P9" s="57" t="s">
        <v>36</v>
      </c>
      <c r="Q9" s="43" t="s">
        <v>19</v>
      </c>
      <c r="R9" s="43" t="s">
        <v>20</v>
      </c>
      <c r="S9" s="42" t="s">
        <v>17</v>
      </c>
      <c r="T9" s="58" t="s">
        <v>39</v>
      </c>
      <c r="U9" s="58" t="s">
        <v>36</v>
      </c>
      <c r="V9" s="58" t="s">
        <v>36</v>
      </c>
      <c r="W9" s="42" t="s">
        <v>19</v>
      </c>
      <c r="X9" s="42" t="s">
        <v>20</v>
      </c>
      <c r="Y9" s="41" t="s">
        <v>17</v>
      </c>
      <c r="Z9" s="59" t="s">
        <v>39</v>
      </c>
      <c r="AA9" s="59" t="s">
        <v>36</v>
      </c>
      <c r="AB9" s="59" t="s">
        <v>36</v>
      </c>
      <c r="AC9" s="41" t="s">
        <v>19</v>
      </c>
      <c r="AD9" s="41" t="s">
        <v>20</v>
      </c>
      <c r="AE9" s="225"/>
      <c r="AF9" s="225"/>
      <c r="AG9" s="225"/>
    </row>
    <row r="10" spans="1:33" ht="32.25" customHeight="1">
      <c r="A10" s="221" t="s">
        <v>21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</row>
    <row r="11" spans="1:33" ht="42.75" customHeight="1">
      <c r="A11" s="9">
        <v>1</v>
      </c>
      <c r="B11" s="10" t="s">
        <v>22</v>
      </c>
      <c r="C11" s="99" t="s">
        <v>86</v>
      </c>
      <c r="D11" s="32">
        <v>3</v>
      </c>
      <c r="E11" s="61" t="s">
        <v>82</v>
      </c>
      <c r="F11" s="32"/>
      <c r="G11" s="173"/>
      <c r="H11" s="173"/>
      <c r="I11" s="174"/>
      <c r="J11" s="174"/>
      <c r="K11" s="174"/>
      <c r="L11" s="175"/>
      <c r="M11" s="62"/>
      <c r="N11" s="62"/>
      <c r="O11" s="51">
        <v>30</v>
      </c>
      <c r="P11" s="51"/>
      <c r="Q11" s="51"/>
      <c r="R11" s="62">
        <v>1</v>
      </c>
      <c r="S11" s="52"/>
      <c r="T11" s="63"/>
      <c r="U11" s="52">
        <v>30</v>
      </c>
      <c r="V11" s="52">
        <v>30</v>
      </c>
      <c r="W11" s="52"/>
      <c r="X11" s="52">
        <v>2</v>
      </c>
      <c r="Y11" s="53"/>
      <c r="Z11" s="64"/>
      <c r="AA11" s="53"/>
      <c r="AB11" s="53"/>
      <c r="AC11" s="53"/>
      <c r="AD11" s="64"/>
      <c r="AE11" s="11">
        <f>SUM(G11,I11,K11,M11,O11,Q11,S11,U11,W11,Y11,AA11,AC11,)</f>
        <v>60</v>
      </c>
      <c r="AF11" s="11">
        <f>SUM(G11:K11,M11:Q11,S11:W11,Y11:AC11,)</f>
        <v>90</v>
      </c>
      <c r="AG11" s="11">
        <f>SUM(L11,R11,X11,AD11,)</f>
        <v>3</v>
      </c>
    </row>
    <row r="12" spans="1:33" ht="47.25" customHeight="1">
      <c r="A12" s="13"/>
      <c r="B12" s="14" t="s">
        <v>28</v>
      </c>
      <c r="C12" s="99"/>
      <c r="D12" s="32"/>
      <c r="E12" s="32"/>
      <c r="F12" s="32"/>
      <c r="G12" s="173"/>
      <c r="H12" s="173"/>
      <c r="I12" s="174"/>
      <c r="J12" s="174"/>
      <c r="K12" s="174"/>
      <c r="L12" s="173"/>
      <c r="M12" s="62"/>
      <c r="N12" s="62"/>
      <c r="O12" s="51"/>
      <c r="P12" s="51"/>
      <c r="Q12" s="51"/>
      <c r="R12" s="65"/>
      <c r="S12" s="52"/>
      <c r="T12" s="63"/>
      <c r="U12" s="52"/>
      <c r="V12" s="52"/>
      <c r="W12" s="52"/>
      <c r="X12" s="52"/>
      <c r="Y12" s="53"/>
      <c r="Z12" s="53"/>
      <c r="AA12" s="53"/>
      <c r="AB12" s="53"/>
      <c r="AC12" s="53"/>
      <c r="AD12" s="53"/>
      <c r="AE12" s="11">
        <f t="shared" ref="AE12:AE15" si="0">SUM(G12,I12,K12,M12,O12,Q12,S12,U12,W12,Y12,AA12,AC12,)</f>
        <v>0</v>
      </c>
      <c r="AF12" s="11">
        <f t="shared" ref="AF12:AF15" si="1">SUM(G12:K12,M12:Q12,S12:W12,Y12:AC12,)</f>
        <v>0</v>
      </c>
      <c r="AG12" s="11">
        <f t="shared" ref="AG12:AG15" si="2">SUM(L12,R12,X12,AD12,)</f>
        <v>0</v>
      </c>
    </row>
    <row r="13" spans="1:33" ht="47.25" customHeight="1">
      <c r="A13" s="13">
        <v>2</v>
      </c>
      <c r="B13" s="76" t="s">
        <v>40</v>
      </c>
      <c r="C13" s="60" t="s">
        <v>87</v>
      </c>
      <c r="D13" s="32"/>
      <c r="E13" s="32">
        <v>1</v>
      </c>
      <c r="F13" s="32"/>
      <c r="G13" s="176">
        <v>15</v>
      </c>
      <c r="H13" s="176">
        <v>10</v>
      </c>
      <c r="I13" s="176">
        <v>15</v>
      </c>
      <c r="J13" s="176">
        <v>10</v>
      </c>
      <c r="K13" s="174"/>
      <c r="L13" s="173">
        <v>2</v>
      </c>
      <c r="M13" s="62"/>
      <c r="N13" s="62"/>
      <c r="O13" s="51"/>
      <c r="P13" s="51"/>
      <c r="Q13" s="51"/>
      <c r="R13" s="65"/>
      <c r="S13" s="52"/>
      <c r="T13" s="63"/>
      <c r="U13" s="52"/>
      <c r="V13" s="52"/>
      <c r="W13" s="52"/>
      <c r="X13" s="52"/>
      <c r="Y13" s="53"/>
      <c r="Z13" s="53"/>
      <c r="AA13" s="53"/>
      <c r="AB13" s="53"/>
      <c r="AC13" s="53"/>
      <c r="AD13" s="53"/>
      <c r="AE13" s="11">
        <f t="shared" si="0"/>
        <v>30</v>
      </c>
      <c r="AF13" s="11">
        <f t="shared" si="1"/>
        <v>50</v>
      </c>
      <c r="AG13" s="11">
        <f t="shared" si="2"/>
        <v>2</v>
      </c>
    </row>
    <row r="14" spans="1:33" ht="47.25" customHeight="1">
      <c r="A14" s="13">
        <v>3</v>
      </c>
      <c r="B14" s="77" t="s">
        <v>41</v>
      </c>
      <c r="C14" s="99" t="s">
        <v>88</v>
      </c>
      <c r="D14" s="32"/>
      <c r="E14" s="32">
        <v>1</v>
      </c>
      <c r="F14" s="32"/>
      <c r="G14" s="177">
        <v>25</v>
      </c>
      <c r="H14" s="177">
        <v>25</v>
      </c>
      <c r="I14" s="177"/>
      <c r="J14" s="177"/>
      <c r="K14" s="174"/>
      <c r="L14" s="173">
        <v>2</v>
      </c>
      <c r="M14" s="62"/>
      <c r="N14" s="62"/>
      <c r="O14" s="51"/>
      <c r="P14" s="51"/>
      <c r="Q14" s="51"/>
      <c r="R14" s="65"/>
      <c r="S14" s="52"/>
      <c r="T14" s="63"/>
      <c r="U14" s="52"/>
      <c r="V14" s="52"/>
      <c r="W14" s="52"/>
      <c r="X14" s="52"/>
      <c r="Y14" s="53"/>
      <c r="Z14" s="53"/>
      <c r="AA14" s="53"/>
      <c r="AB14" s="53"/>
      <c r="AC14" s="53"/>
      <c r="AD14" s="53"/>
      <c r="AE14" s="11">
        <f t="shared" si="0"/>
        <v>25</v>
      </c>
      <c r="AF14" s="11">
        <f t="shared" si="1"/>
        <v>50</v>
      </c>
      <c r="AG14" s="11">
        <f t="shared" si="2"/>
        <v>2</v>
      </c>
    </row>
    <row r="15" spans="1:33" ht="47.25" customHeight="1">
      <c r="A15" s="13">
        <v>4</v>
      </c>
      <c r="B15" s="78" t="s">
        <v>42</v>
      </c>
      <c r="C15" s="99" t="s">
        <v>89</v>
      </c>
      <c r="D15" s="32"/>
      <c r="E15" s="32">
        <v>1</v>
      </c>
      <c r="F15" s="32"/>
      <c r="G15" s="176">
        <v>15</v>
      </c>
      <c r="H15" s="176">
        <v>10</v>
      </c>
      <c r="I15" s="176"/>
      <c r="J15" s="176"/>
      <c r="K15" s="174"/>
      <c r="L15" s="173">
        <v>1</v>
      </c>
      <c r="M15" s="62"/>
      <c r="N15" s="62"/>
      <c r="O15" s="51"/>
      <c r="P15" s="51"/>
      <c r="Q15" s="51"/>
      <c r="R15" s="65"/>
      <c r="S15" s="52"/>
      <c r="T15" s="63"/>
      <c r="U15" s="52"/>
      <c r="V15" s="52"/>
      <c r="W15" s="52"/>
      <c r="X15" s="52"/>
      <c r="Y15" s="53"/>
      <c r="Z15" s="53"/>
      <c r="AA15" s="53"/>
      <c r="AB15" s="53"/>
      <c r="AC15" s="53"/>
      <c r="AD15" s="53"/>
      <c r="AE15" s="11">
        <f t="shared" si="0"/>
        <v>15</v>
      </c>
      <c r="AF15" s="11">
        <f t="shared" si="1"/>
        <v>25</v>
      </c>
      <c r="AG15" s="11">
        <f t="shared" si="2"/>
        <v>1</v>
      </c>
    </row>
    <row r="16" spans="1:33" ht="89.25" customHeight="1">
      <c r="A16" s="13">
        <v>5</v>
      </c>
      <c r="B16" s="14" t="s">
        <v>143</v>
      </c>
      <c r="C16" s="99" t="s">
        <v>90</v>
      </c>
      <c r="D16" s="32"/>
      <c r="E16" s="32">
        <v>1</v>
      </c>
      <c r="F16" s="32"/>
      <c r="G16" s="173"/>
      <c r="H16" s="173"/>
      <c r="I16" s="174">
        <v>15</v>
      </c>
      <c r="J16" s="174">
        <v>10</v>
      </c>
      <c r="K16" s="174"/>
      <c r="L16" s="173">
        <v>1</v>
      </c>
      <c r="M16" s="62"/>
      <c r="N16" s="62"/>
      <c r="O16" s="51"/>
      <c r="P16" s="51"/>
      <c r="Q16" s="51" t="s">
        <v>80</v>
      </c>
      <c r="R16" s="65"/>
      <c r="S16" s="52"/>
      <c r="T16" s="63"/>
      <c r="U16" s="52"/>
      <c r="V16" s="52"/>
      <c r="W16" s="52"/>
      <c r="X16" s="52"/>
      <c r="Y16" s="53"/>
      <c r="Z16" s="53"/>
      <c r="AA16" s="53"/>
      <c r="AB16" s="53"/>
      <c r="AC16" s="53"/>
      <c r="AD16" s="53"/>
      <c r="AE16" s="11">
        <f t="shared" ref="AE16:AE18" si="3">SUM(G16,I16,K16,M16,O16,Q16,S16,U16,W16,Y16,AA16,AC16,)</f>
        <v>15</v>
      </c>
      <c r="AF16" s="11">
        <f t="shared" ref="AF16:AF18" si="4">SUM(G16:K16,M16:Q16,S16:W16,Y16:AC16,)</f>
        <v>25</v>
      </c>
      <c r="AG16" s="199">
        <v>1</v>
      </c>
    </row>
    <row r="17" spans="1:39" ht="48.75" customHeight="1">
      <c r="A17" s="13">
        <v>6</v>
      </c>
      <c r="B17" s="14" t="s">
        <v>136</v>
      </c>
      <c r="C17" s="99" t="s">
        <v>138</v>
      </c>
      <c r="D17" s="32"/>
      <c r="E17" s="32"/>
      <c r="F17" s="32">
        <v>1</v>
      </c>
      <c r="G17" s="173">
        <v>4</v>
      </c>
      <c r="H17" s="173"/>
      <c r="I17" s="174"/>
      <c r="J17" s="174"/>
      <c r="K17" s="174"/>
      <c r="L17" s="173">
        <v>0</v>
      </c>
      <c r="M17" s="62"/>
      <c r="N17" s="62"/>
      <c r="O17" s="51"/>
      <c r="P17" s="51"/>
      <c r="Q17" s="51"/>
      <c r="R17" s="65"/>
      <c r="S17" s="52"/>
      <c r="T17" s="63"/>
      <c r="U17" s="52"/>
      <c r="V17" s="52"/>
      <c r="W17" s="52"/>
      <c r="X17" s="52"/>
      <c r="Y17" s="53"/>
      <c r="Z17" s="53"/>
      <c r="AA17" s="53"/>
      <c r="AB17" s="53"/>
      <c r="AC17" s="53"/>
      <c r="AD17" s="53"/>
      <c r="AE17" s="11">
        <f t="shared" si="3"/>
        <v>4</v>
      </c>
      <c r="AF17" s="11">
        <f t="shared" si="4"/>
        <v>4</v>
      </c>
      <c r="AG17" s="11">
        <v>0</v>
      </c>
    </row>
    <row r="18" spans="1:39" ht="51.75" customHeight="1">
      <c r="A18" s="39">
        <v>7</v>
      </c>
      <c r="B18" s="15" t="s">
        <v>137</v>
      </c>
      <c r="C18" s="99" t="s">
        <v>139</v>
      </c>
      <c r="D18" s="32"/>
      <c r="E18" s="32"/>
      <c r="F18" s="32">
        <v>1</v>
      </c>
      <c r="G18" s="173">
        <v>2</v>
      </c>
      <c r="H18" s="173"/>
      <c r="I18" s="174"/>
      <c r="J18" s="174"/>
      <c r="K18" s="174"/>
      <c r="L18" s="173">
        <v>0</v>
      </c>
      <c r="M18" s="62"/>
      <c r="N18" s="62"/>
      <c r="O18" s="51"/>
      <c r="P18" s="51"/>
      <c r="Q18" s="51" t="s">
        <v>80</v>
      </c>
      <c r="R18" s="65"/>
      <c r="S18" s="52"/>
      <c r="T18" s="63"/>
      <c r="U18" s="52"/>
      <c r="V18" s="52"/>
      <c r="W18" s="52"/>
      <c r="X18" s="52"/>
      <c r="Y18" s="53"/>
      <c r="Z18" s="53"/>
      <c r="AA18" s="53"/>
      <c r="AB18" s="53"/>
      <c r="AC18" s="53"/>
      <c r="AD18" s="53"/>
      <c r="AE18" s="11">
        <f t="shared" si="3"/>
        <v>2</v>
      </c>
      <c r="AF18" s="11">
        <f t="shared" si="4"/>
        <v>2</v>
      </c>
      <c r="AG18" s="200">
        <v>0</v>
      </c>
    </row>
    <row r="19" spans="1:39" s="17" customFormat="1" ht="32.25" customHeight="1">
      <c r="A19" s="208" t="s">
        <v>23</v>
      </c>
      <c r="B19" s="209"/>
      <c r="C19" s="45"/>
      <c r="D19" s="45"/>
      <c r="E19" s="45"/>
      <c r="F19" s="45"/>
      <c r="G19" s="45">
        <f t="shared" ref="G19:AG19" si="5">SUM(G11:G18)</f>
        <v>61</v>
      </c>
      <c r="H19" s="45">
        <f t="shared" si="5"/>
        <v>45</v>
      </c>
      <c r="I19" s="45">
        <f t="shared" si="5"/>
        <v>30</v>
      </c>
      <c r="J19" s="45">
        <f t="shared" si="5"/>
        <v>20</v>
      </c>
      <c r="K19" s="45">
        <f t="shared" si="5"/>
        <v>0</v>
      </c>
      <c r="L19" s="45">
        <f t="shared" si="5"/>
        <v>6</v>
      </c>
      <c r="M19" s="45">
        <f t="shared" si="5"/>
        <v>0</v>
      </c>
      <c r="N19" s="45">
        <f t="shared" si="5"/>
        <v>0</v>
      </c>
      <c r="O19" s="45">
        <f t="shared" si="5"/>
        <v>30</v>
      </c>
      <c r="P19" s="45">
        <f t="shared" si="5"/>
        <v>0</v>
      </c>
      <c r="Q19" s="45">
        <f t="shared" si="5"/>
        <v>0</v>
      </c>
      <c r="R19" s="45">
        <f t="shared" si="5"/>
        <v>1</v>
      </c>
      <c r="S19" s="45">
        <f t="shared" si="5"/>
        <v>0</v>
      </c>
      <c r="T19" s="45">
        <f t="shared" si="5"/>
        <v>0</v>
      </c>
      <c r="U19" s="45">
        <f t="shared" si="5"/>
        <v>30</v>
      </c>
      <c r="V19" s="45">
        <f t="shared" si="5"/>
        <v>30</v>
      </c>
      <c r="W19" s="45">
        <f t="shared" si="5"/>
        <v>0</v>
      </c>
      <c r="X19" s="45">
        <f t="shared" si="5"/>
        <v>2</v>
      </c>
      <c r="Y19" s="45">
        <f t="shared" si="5"/>
        <v>0</v>
      </c>
      <c r="Z19" s="45">
        <f t="shared" si="5"/>
        <v>0</v>
      </c>
      <c r="AA19" s="45">
        <f t="shared" si="5"/>
        <v>0</v>
      </c>
      <c r="AB19" s="45">
        <f t="shared" si="5"/>
        <v>0</v>
      </c>
      <c r="AC19" s="45">
        <f t="shared" si="5"/>
        <v>0</v>
      </c>
      <c r="AD19" s="45">
        <f t="shared" si="5"/>
        <v>0</v>
      </c>
      <c r="AE19" s="54">
        <f t="shared" si="5"/>
        <v>151</v>
      </c>
      <c r="AF19" s="54">
        <f t="shared" si="5"/>
        <v>246</v>
      </c>
      <c r="AG19" s="54">
        <f t="shared" si="5"/>
        <v>9</v>
      </c>
      <c r="AH19" s="1"/>
      <c r="AI19" s="1"/>
      <c r="AK19" s="1"/>
      <c r="AL19" s="1"/>
      <c r="AM19" s="1"/>
    </row>
    <row r="20" spans="1:39" ht="32.25" customHeight="1">
      <c r="A20" s="210" t="s">
        <v>24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</row>
    <row r="21" spans="1:39" ht="32.25" customHeight="1">
      <c r="A21" s="18">
        <v>1</v>
      </c>
      <c r="B21" s="56" t="s">
        <v>45</v>
      </c>
      <c r="C21" s="100" t="s">
        <v>91</v>
      </c>
      <c r="D21" s="33"/>
      <c r="E21" s="83" t="s">
        <v>43</v>
      </c>
      <c r="F21" s="33"/>
      <c r="G21" s="178">
        <v>25</v>
      </c>
      <c r="H21" s="178">
        <v>25</v>
      </c>
      <c r="I21" s="179">
        <v>25</v>
      </c>
      <c r="J21" s="179">
        <v>25</v>
      </c>
      <c r="K21" s="174"/>
      <c r="L21" s="178">
        <v>4</v>
      </c>
      <c r="M21" s="85"/>
      <c r="N21" s="85"/>
      <c r="O21" s="85">
        <v>25</v>
      </c>
      <c r="P21" s="85">
        <v>25</v>
      </c>
      <c r="Q21" s="51"/>
      <c r="R21" s="87">
        <v>2</v>
      </c>
      <c r="S21" s="52"/>
      <c r="T21" s="52"/>
      <c r="U21" s="52"/>
      <c r="V21" s="52"/>
      <c r="W21" s="52"/>
      <c r="X21" s="52"/>
      <c r="Y21" s="90"/>
      <c r="Z21" s="90"/>
      <c r="AA21" s="90"/>
      <c r="AB21" s="90"/>
      <c r="AC21" s="53"/>
      <c r="AD21" s="53"/>
      <c r="AE21" s="92">
        <f>SUM(G21,I21,K21,M21,O21,Q21,S21,U21,W21,Y21,AA21,AC21)</f>
        <v>75</v>
      </c>
      <c r="AF21" s="92">
        <f>SUM(G21:K21,M21:Q21,S21:W21,Y21:AC21,)</f>
        <v>150</v>
      </c>
      <c r="AG21" s="92">
        <f>SUM(L21,R21,X21,AD21,)</f>
        <v>6</v>
      </c>
    </row>
    <row r="22" spans="1:39" ht="32.25" customHeight="1">
      <c r="A22" s="18">
        <v>2</v>
      </c>
      <c r="B22" s="56" t="s">
        <v>46</v>
      </c>
      <c r="C22" s="100" t="s">
        <v>92</v>
      </c>
      <c r="D22" s="33"/>
      <c r="E22" s="83">
        <v>4</v>
      </c>
      <c r="F22" s="33"/>
      <c r="G22" s="178"/>
      <c r="H22" s="178"/>
      <c r="I22" s="178"/>
      <c r="J22" s="178"/>
      <c r="K22" s="174"/>
      <c r="L22" s="178"/>
      <c r="M22" s="85"/>
      <c r="N22" s="85"/>
      <c r="O22" s="85"/>
      <c r="P22" s="85"/>
      <c r="Q22" s="51"/>
      <c r="R22" s="87"/>
      <c r="S22" s="52"/>
      <c r="T22" s="52"/>
      <c r="U22" s="52"/>
      <c r="V22" s="52"/>
      <c r="W22" s="52"/>
      <c r="X22" s="52"/>
      <c r="Y22" s="90">
        <v>25</v>
      </c>
      <c r="Z22" s="90">
        <v>25</v>
      </c>
      <c r="AA22" s="90">
        <v>25</v>
      </c>
      <c r="AB22" s="90">
        <v>25</v>
      </c>
      <c r="AC22" s="53"/>
      <c r="AD22" s="53">
        <v>4</v>
      </c>
      <c r="AE22" s="92">
        <f t="shared" ref="AE22:AE46" si="6">SUM(G22,I22,K22,M22,O22,Q22,S22,U22,W22,Y22,AA22,AC22)</f>
        <v>50</v>
      </c>
      <c r="AF22" s="92">
        <f t="shared" ref="AF22:AF46" si="7">SUM(G22:K22,M22:Q22,S22:W22,Y22:AC22,)</f>
        <v>100</v>
      </c>
      <c r="AG22" s="92">
        <f t="shared" ref="AG22:AG46" si="8">SUM(L22,R22,X22,AD22,)</f>
        <v>4</v>
      </c>
    </row>
    <row r="23" spans="1:39" ht="32.25" customHeight="1">
      <c r="A23" s="18">
        <v>3</v>
      </c>
      <c r="B23" s="56" t="s">
        <v>83</v>
      </c>
      <c r="C23" s="100" t="s">
        <v>93</v>
      </c>
      <c r="D23" s="33"/>
      <c r="E23" s="83">
        <v>2</v>
      </c>
      <c r="F23" s="33"/>
      <c r="G23" s="178"/>
      <c r="H23" s="179"/>
      <c r="I23" s="178"/>
      <c r="J23" s="178"/>
      <c r="K23" s="174"/>
      <c r="L23" s="178"/>
      <c r="M23" s="85">
        <v>15</v>
      </c>
      <c r="N23" s="85">
        <v>10</v>
      </c>
      <c r="O23" s="85">
        <v>25</v>
      </c>
      <c r="P23" s="85">
        <v>25</v>
      </c>
      <c r="Q23" s="51"/>
      <c r="R23" s="87">
        <v>3</v>
      </c>
      <c r="S23" s="52"/>
      <c r="T23" s="52"/>
      <c r="U23" s="52"/>
      <c r="V23" s="52"/>
      <c r="W23" s="52"/>
      <c r="X23" s="52"/>
      <c r="Y23" s="90"/>
      <c r="Z23" s="90"/>
      <c r="AA23" s="90"/>
      <c r="AB23" s="90"/>
      <c r="AC23" s="53"/>
      <c r="AD23" s="53"/>
      <c r="AE23" s="92">
        <f t="shared" si="6"/>
        <v>40</v>
      </c>
      <c r="AF23" s="92">
        <f t="shared" si="7"/>
        <v>75</v>
      </c>
      <c r="AG23" s="92">
        <f t="shared" si="8"/>
        <v>3</v>
      </c>
    </row>
    <row r="24" spans="1:39" ht="32.25" customHeight="1">
      <c r="A24" s="18">
        <v>4</v>
      </c>
      <c r="B24" s="56" t="s">
        <v>47</v>
      </c>
      <c r="C24" s="100" t="s">
        <v>94</v>
      </c>
      <c r="D24" s="33"/>
      <c r="E24" s="83">
        <v>4</v>
      </c>
      <c r="F24" s="33"/>
      <c r="G24" s="179"/>
      <c r="H24" s="179"/>
      <c r="I24" s="179"/>
      <c r="J24" s="179"/>
      <c r="K24" s="174"/>
      <c r="L24" s="179"/>
      <c r="M24" s="86"/>
      <c r="N24" s="86"/>
      <c r="O24" s="86"/>
      <c r="P24" s="86"/>
      <c r="Q24" s="51"/>
      <c r="R24" s="88"/>
      <c r="S24" s="52"/>
      <c r="T24" s="52"/>
      <c r="U24" s="52"/>
      <c r="V24" s="52"/>
      <c r="W24" s="52"/>
      <c r="X24" s="52"/>
      <c r="Y24" s="90">
        <v>25</v>
      </c>
      <c r="Z24" s="90">
        <v>25</v>
      </c>
      <c r="AA24" s="90">
        <v>25</v>
      </c>
      <c r="AB24" s="90">
        <v>25</v>
      </c>
      <c r="AC24" s="53"/>
      <c r="AD24" s="53">
        <v>4</v>
      </c>
      <c r="AE24" s="92">
        <f t="shared" si="6"/>
        <v>50</v>
      </c>
      <c r="AF24" s="92">
        <f t="shared" si="7"/>
        <v>100</v>
      </c>
      <c r="AG24" s="92">
        <f t="shared" si="8"/>
        <v>4</v>
      </c>
    </row>
    <row r="25" spans="1:39" ht="32.25" customHeight="1">
      <c r="A25" s="18">
        <v>5</v>
      </c>
      <c r="B25" s="56" t="s">
        <v>48</v>
      </c>
      <c r="C25" s="100" t="s">
        <v>95</v>
      </c>
      <c r="D25" s="33"/>
      <c r="E25" s="83">
        <v>4</v>
      </c>
      <c r="F25" s="33"/>
      <c r="G25" s="178"/>
      <c r="H25" s="178"/>
      <c r="I25" s="178"/>
      <c r="J25" s="178"/>
      <c r="K25" s="174"/>
      <c r="L25" s="178"/>
      <c r="M25" s="85"/>
      <c r="N25" s="85"/>
      <c r="O25" s="85"/>
      <c r="P25" s="85"/>
      <c r="Q25" s="51"/>
      <c r="R25" s="87"/>
      <c r="S25" s="52"/>
      <c r="T25" s="52"/>
      <c r="U25" s="52"/>
      <c r="V25" s="52"/>
      <c r="W25" s="52"/>
      <c r="X25" s="52"/>
      <c r="Y25" s="90">
        <v>25</v>
      </c>
      <c r="Z25" s="90">
        <v>25</v>
      </c>
      <c r="AA25" s="90">
        <v>25</v>
      </c>
      <c r="AB25" s="90">
        <v>25</v>
      </c>
      <c r="AC25" s="53"/>
      <c r="AD25" s="53">
        <v>4</v>
      </c>
      <c r="AE25" s="92">
        <f t="shared" si="6"/>
        <v>50</v>
      </c>
      <c r="AF25" s="92">
        <f t="shared" si="7"/>
        <v>100</v>
      </c>
      <c r="AG25" s="92">
        <f t="shared" si="8"/>
        <v>4</v>
      </c>
    </row>
    <row r="26" spans="1:39" ht="32.25" customHeight="1">
      <c r="A26" s="18">
        <v>6</v>
      </c>
      <c r="B26" s="56" t="s">
        <v>49</v>
      </c>
      <c r="C26" s="100" t="s">
        <v>96</v>
      </c>
      <c r="D26" s="33"/>
      <c r="E26" s="83">
        <v>1</v>
      </c>
      <c r="F26" s="33"/>
      <c r="G26" s="179">
        <v>15</v>
      </c>
      <c r="H26" s="179">
        <v>10</v>
      </c>
      <c r="I26" s="179">
        <v>25</v>
      </c>
      <c r="J26" s="179">
        <v>25</v>
      </c>
      <c r="K26" s="174"/>
      <c r="L26" s="179">
        <v>3</v>
      </c>
      <c r="M26" s="86"/>
      <c r="N26" s="86"/>
      <c r="O26" s="86"/>
      <c r="P26" s="86"/>
      <c r="Q26" s="51"/>
      <c r="R26" s="88"/>
      <c r="S26" s="52"/>
      <c r="T26" s="52"/>
      <c r="U26" s="52"/>
      <c r="V26" s="52"/>
      <c r="W26" s="52"/>
      <c r="X26" s="52"/>
      <c r="Y26" s="90"/>
      <c r="Z26" s="90"/>
      <c r="AA26" s="90"/>
      <c r="AB26" s="90"/>
      <c r="AC26" s="53"/>
      <c r="AD26" s="53"/>
      <c r="AE26" s="92">
        <f t="shared" si="6"/>
        <v>40</v>
      </c>
      <c r="AF26" s="92">
        <f t="shared" si="7"/>
        <v>75</v>
      </c>
      <c r="AG26" s="92">
        <f t="shared" si="8"/>
        <v>3</v>
      </c>
    </row>
    <row r="27" spans="1:39" ht="32.25" customHeight="1">
      <c r="A27" s="18">
        <v>7</v>
      </c>
      <c r="B27" s="183" t="s">
        <v>50</v>
      </c>
      <c r="C27" s="184" t="s">
        <v>97</v>
      </c>
      <c r="D27" s="185"/>
      <c r="E27" s="81">
        <v>4</v>
      </c>
      <c r="F27" s="185"/>
      <c r="G27" s="82"/>
      <c r="H27" s="82"/>
      <c r="I27" s="82"/>
      <c r="J27" s="82"/>
      <c r="K27" s="50"/>
      <c r="L27" s="82"/>
      <c r="M27" s="81"/>
      <c r="N27" s="81"/>
      <c r="O27" s="81"/>
      <c r="P27" s="81"/>
      <c r="Q27" s="50"/>
      <c r="R27" s="81"/>
      <c r="S27" s="50"/>
      <c r="T27" s="50"/>
      <c r="U27" s="50"/>
      <c r="V27" s="50"/>
      <c r="W27" s="50"/>
      <c r="X27" s="50"/>
      <c r="Y27" s="82">
        <v>12</v>
      </c>
      <c r="Z27" s="82">
        <v>10</v>
      </c>
      <c r="AA27" s="82"/>
      <c r="AB27" s="82"/>
      <c r="AC27" s="50">
        <v>3</v>
      </c>
      <c r="AD27" s="50">
        <v>1</v>
      </c>
      <c r="AE27" s="186">
        <f t="shared" si="6"/>
        <v>15</v>
      </c>
      <c r="AF27" s="186">
        <f t="shared" si="7"/>
        <v>25</v>
      </c>
      <c r="AG27" s="186">
        <f t="shared" si="8"/>
        <v>1</v>
      </c>
    </row>
    <row r="28" spans="1:39" ht="32.25" customHeight="1">
      <c r="A28" s="18">
        <v>8</v>
      </c>
      <c r="B28" s="56" t="s">
        <v>51</v>
      </c>
      <c r="C28" s="100" t="s">
        <v>98</v>
      </c>
      <c r="D28" s="33"/>
      <c r="E28" s="83">
        <v>4</v>
      </c>
      <c r="F28" s="33"/>
      <c r="G28" s="178"/>
      <c r="H28" s="178"/>
      <c r="I28" s="178"/>
      <c r="J28" s="178"/>
      <c r="K28" s="174"/>
      <c r="L28" s="178"/>
      <c r="M28" s="85"/>
      <c r="N28" s="85"/>
      <c r="O28" s="85"/>
      <c r="P28" s="85"/>
      <c r="Q28" s="51"/>
      <c r="R28" s="85"/>
      <c r="S28" s="52"/>
      <c r="T28" s="52"/>
      <c r="U28" s="52"/>
      <c r="V28" s="52"/>
      <c r="W28" s="52"/>
      <c r="X28" s="52"/>
      <c r="Y28" s="90">
        <v>15</v>
      </c>
      <c r="Z28" s="90">
        <v>10</v>
      </c>
      <c r="AA28" s="90"/>
      <c r="AB28" s="90"/>
      <c r="AC28" s="53"/>
      <c r="AD28" s="53">
        <v>1</v>
      </c>
      <c r="AE28" s="92">
        <f t="shared" si="6"/>
        <v>15</v>
      </c>
      <c r="AF28" s="92">
        <f t="shared" si="7"/>
        <v>25</v>
      </c>
      <c r="AG28" s="92">
        <f t="shared" si="8"/>
        <v>1</v>
      </c>
    </row>
    <row r="29" spans="1:39" ht="32.25" customHeight="1">
      <c r="A29" s="18">
        <v>9</v>
      </c>
      <c r="B29" s="56" t="s">
        <v>52</v>
      </c>
      <c r="C29" s="100" t="s">
        <v>99</v>
      </c>
      <c r="D29" s="33"/>
      <c r="E29" s="83">
        <v>4</v>
      </c>
      <c r="F29" s="33"/>
      <c r="G29" s="178"/>
      <c r="H29" s="178"/>
      <c r="I29" s="178"/>
      <c r="J29" s="178"/>
      <c r="K29" s="174"/>
      <c r="L29" s="178"/>
      <c r="M29" s="86"/>
      <c r="N29" s="86"/>
      <c r="O29" s="86"/>
      <c r="P29" s="86"/>
      <c r="Q29" s="51"/>
      <c r="R29" s="86"/>
      <c r="S29" s="52"/>
      <c r="T29" s="52"/>
      <c r="U29" s="52"/>
      <c r="V29" s="52"/>
      <c r="W29" s="52"/>
      <c r="X29" s="52"/>
      <c r="Y29" s="90">
        <v>15</v>
      </c>
      <c r="Z29" s="90">
        <v>10</v>
      </c>
      <c r="AA29" s="90">
        <v>20</v>
      </c>
      <c r="AB29" s="90">
        <v>5</v>
      </c>
      <c r="AC29" s="53"/>
      <c r="AD29" s="53">
        <v>2</v>
      </c>
      <c r="AE29" s="92">
        <f t="shared" si="6"/>
        <v>35</v>
      </c>
      <c r="AF29" s="92">
        <f t="shared" si="7"/>
        <v>50</v>
      </c>
      <c r="AG29" s="92">
        <f t="shared" si="8"/>
        <v>2</v>
      </c>
    </row>
    <row r="30" spans="1:39" ht="32.25" customHeight="1">
      <c r="A30" s="18">
        <v>10</v>
      </c>
      <c r="B30" s="56" t="s">
        <v>53</v>
      </c>
      <c r="C30" s="100" t="s">
        <v>100</v>
      </c>
      <c r="D30" s="33"/>
      <c r="E30" s="83">
        <v>4</v>
      </c>
      <c r="F30" s="33"/>
      <c r="G30" s="178"/>
      <c r="H30" s="178"/>
      <c r="I30" s="178"/>
      <c r="J30" s="178"/>
      <c r="K30" s="174"/>
      <c r="L30" s="178"/>
      <c r="M30" s="86"/>
      <c r="N30" s="86"/>
      <c r="O30" s="86"/>
      <c r="P30" s="86"/>
      <c r="Q30" s="51"/>
      <c r="R30" s="86"/>
      <c r="S30" s="52"/>
      <c r="T30" s="52"/>
      <c r="U30" s="52"/>
      <c r="V30" s="52"/>
      <c r="W30" s="52"/>
      <c r="X30" s="52"/>
      <c r="Y30" s="90">
        <v>15</v>
      </c>
      <c r="Z30" s="90">
        <v>10</v>
      </c>
      <c r="AA30" s="90">
        <v>15</v>
      </c>
      <c r="AB30" s="90">
        <v>10</v>
      </c>
      <c r="AC30" s="53"/>
      <c r="AD30" s="53">
        <v>2</v>
      </c>
      <c r="AE30" s="92">
        <f t="shared" si="6"/>
        <v>30</v>
      </c>
      <c r="AF30" s="92">
        <f t="shared" si="7"/>
        <v>50</v>
      </c>
      <c r="AG30" s="92">
        <f t="shared" si="8"/>
        <v>2</v>
      </c>
    </row>
    <row r="31" spans="1:39" ht="32.25" customHeight="1">
      <c r="A31" s="18">
        <v>11</v>
      </c>
      <c r="B31" s="56" t="s">
        <v>54</v>
      </c>
      <c r="C31" s="100" t="s">
        <v>101</v>
      </c>
      <c r="D31" s="33"/>
      <c r="E31" s="83">
        <v>2</v>
      </c>
      <c r="F31" s="33"/>
      <c r="G31" s="178"/>
      <c r="H31" s="178"/>
      <c r="I31" s="178"/>
      <c r="J31" s="178"/>
      <c r="K31" s="174"/>
      <c r="L31" s="178"/>
      <c r="M31" s="86">
        <v>25</v>
      </c>
      <c r="N31" s="86">
        <v>25</v>
      </c>
      <c r="O31" s="86"/>
      <c r="P31" s="86"/>
      <c r="Q31" s="51"/>
      <c r="R31" s="86">
        <v>2</v>
      </c>
      <c r="S31" s="52"/>
      <c r="T31" s="52"/>
      <c r="U31" s="52"/>
      <c r="V31" s="52"/>
      <c r="W31" s="52"/>
      <c r="X31" s="52"/>
      <c r="Y31" s="90"/>
      <c r="Z31" s="90"/>
      <c r="AA31" s="90"/>
      <c r="AB31" s="90"/>
      <c r="AC31" s="53"/>
      <c r="AD31" s="53"/>
      <c r="AE31" s="92">
        <f t="shared" si="6"/>
        <v>25</v>
      </c>
      <c r="AF31" s="92">
        <f t="shared" si="7"/>
        <v>50</v>
      </c>
      <c r="AG31" s="92">
        <f t="shared" si="8"/>
        <v>2</v>
      </c>
    </row>
    <row r="32" spans="1:39" ht="54.75" customHeight="1">
      <c r="A32" s="18">
        <v>12</v>
      </c>
      <c r="B32" s="183" t="s">
        <v>55</v>
      </c>
      <c r="C32" s="184" t="s">
        <v>102</v>
      </c>
      <c r="D32" s="185"/>
      <c r="E32" s="81">
        <v>2</v>
      </c>
      <c r="F32" s="185"/>
      <c r="G32" s="82"/>
      <c r="H32" s="82"/>
      <c r="I32" s="82"/>
      <c r="J32" s="82"/>
      <c r="K32" s="50"/>
      <c r="L32" s="82"/>
      <c r="M32" s="81">
        <v>12</v>
      </c>
      <c r="N32" s="81">
        <v>10</v>
      </c>
      <c r="O32" s="82">
        <v>25</v>
      </c>
      <c r="P32" s="82">
        <v>25</v>
      </c>
      <c r="Q32" s="50">
        <v>3</v>
      </c>
      <c r="R32" s="81">
        <v>3</v>
      </c>
      <c r="S32" s="50"/>
      <c r="T32" s="50"/>
      <c r="U32" s="50"/>
      <c r="V32" s="50"/>
      <c r="W32" s="50"/>
      <c r="X32" s="50"/>
      <c r="Y32" s="82"/>
      <c r="Z32" s="82"/>
      <c r="AA32" s="82"/>
      <c r="AB32" s="82"/>
      <c r="AC32" s="50"/>
      <c r="AD32" s="50"/>
      <c r="AE32" s="186">
        <f t="shared" si="6"/>
        <v>40</v>
      </c>
      <c r="AF32" s="186">
        <f t="shared" si="7"/>
        <v>75</v>
      </c>
      <c r="AG32" s="186">
        <f t="shared" si="8"/>
        <v>3</v>
      </c>
    </row>
    <row r="33" spans="1:39" ht="48.75" customHeight="1">
      <c r="A33" s="18">
        <v>13</v>
      </c>
      <c r="B33" s="56" t="s">
        <v>56</v>
      </c>
      <c r="C33" s="100" t="s">
        <v>103</v>
      </c>
      <c r="D33" s="33"/>
      <c r="E33" s="83">
        <v>1</v>
      </c>
      <c r="F33" s="33"/>
      <c r="G33" s="178">
        <v>15</v>
      </c>
      <c r="H33" s="178">
        <v>10</v>
      </c>
      <c r="I33" s="179">
        <v>15</v>
      </c>
      <c r="J33" s="179">
        <v>10</v>
      </c>
      <c r="K33" s="174"/>
      <c r="L33" s="178">
        <v>2</v>
      </c>
      <c r="M33" s="85"/>
      <c r="N33" s="85"/>
      <c r="O33" s="85"/>
      <c r="P33" s="85"/>
      <c r="Q33" s="51"/>
      <c r="R33" s="85"/>
      <c r="S33" s="68"/>
      <c r="T33" s="68"/>
      <c r="U33" s="52"/>
      <c r="V33" s="52"/>
      <c r="W33" s="52"/>
      <c r="X33" s="68"/>
      <c r="Y33" s="90"/>
      <c r="Z33" s="90"/>
      <c r="AA33" s="90"/>
      <c r="AB33" s="90"/>
      <c r="AC33" s="53"/>
      <c r="AD33" s="53"/>
      <c r="AE33" s="92">
        <f t="shared" si="6"/>
        <v>30</v>
      </c>
      <c r="AF33" s="92">
        <f t="shared" si="7"/>
        <v>50</v>
      </c>
      <c r="AG33" s="92">
        <f t="shared" si="8"/>
        <v>2</v>
      </c>
    </row>
    <row r="34" spans="1:39" ht="32.25" customHeight="1">
      <c r="A34" s="18">
        <v>14</v>
      </c>
      <c r="B34" s="183" t="s">
        <v>57</v>
      </c>
      <c r="C34" s="184" t="s">
        <v>104</v>
      </c>
      <c r="D34" s="185"/>
      <c r="E34" s="81" t="s">
        <v>43</v>
      </c>
      <c r="F34" s="185"/>
      <c r="G34" s="81"/>
      <c r="H34" s="81"/>
      <c r="I34" s="81">
        <v>22</v>
      </c>
      <c r="J34" s="81">
        <v>25</v>
      </c>
      <c r="K34" s="50">
        <v>3</v>
      </c>
      <c r="L34" s="81">
        <v>2</v>
      </c>
      <c r="M34" s="82"/>
      <c r="N34" s="82"/>
      <c r="O34" s="82">
        <v>25</v>
      </c>
      <c r="P34" s="82">
        <v>25</v>
      </c>
      <c r="Q34" s="50"/>
      <c r="R34" s="82">
        <v>2</v>
      </c>
      <c r="S34" s="50"/>
      <c r="T34" s="66"/>
      <c r="U34" s="66"/>
      <c r="V34" s="50"/>
      <c r="W34" s="50"/>
      <c r="X34" s="50"/>
      <c r="Y34" s="50"/>
      <c r="Z34" s="50"/>
      <c r="AA34" s="50"/>
      <c r="AB34" s="50"/>
      <c r="AC34" s="50"/>
      <c r="AD34" s="50"/>
      <c r="AE34" s="186">
        <f t="shared" si="6"/>
        <v>50</v>
      </c>
      <c r="AF34" s="186">
        <f t="shared" si="7"/>
        <v>100</v>
      </c>
      <c r="AG34" s="186">
        <f t="shared" si="8"/>
        <v>4</v>
      </c>
    </row>
    <row r="35" spans="1:39" ht="32.25" customHeight="1">
      <c r="A35" s="18">
        <v>15</v>
      </c>
      <c r="B35" s="56" t="s">
        <v>35</v>
      </c>
      <c r="C35" s="100" t="s">
        <v>105</v>
      </c>
      <c r="D35" s="84">
        <v>1</v>
      </c>
      <c r="E35" s="83">
        <v>1</v>
      </c>
      <c r="F35" s="33">
        <v>1</v>
      </c>
      <c r="G35" s="179">
        <v>25</v>
      </c>
      <c r="H35" s="179">
        <v>25</v>
      </c>
      <c r="I35" s="179">
        <v>25</v>
      </c>
      <c r="J35" s="179">
        <v>25</v>
      </c>
      <c r="K35" s="174"/>
      <c r="L35" s="174">
        <v>4</v>
      </c>
      <c r="M35" s="85"/>
      <c r="N35" s="85"/>
      <c r="O35" s="85"/>
      <c r="P35" s="85"/>
      <c r="Q35" s="51"/>
      <c r="R35" s="51"/>
      <c r="S35" s="89"/>
      <c r="T35" s="89"/>
      <c r="U35" s="89"/>
      <c r="V35" s="89"/>
      <c r="W35" s="52"/>
      <c r="X35" s="52"/>
      <c r="Y35" s="90"/>
      <c r="Z35" s="90"/>
      <c r="AA35" s="90"/>
      <c r="AB35" s="90"/>
      <c r="AC35" s="53"/>
      <c r="AD35" s="53"/>
      <c r="AE35" s="92">
        <f t="shared" si="6"/>
        <v>50</v>
      </c>
      <c r="AF35" s="92">
        <f t="shared" si="7"/>
        <v>100</v>
      </c>
      <c r="AG35" s="92">
        <f t="shared" si="8"/>
        <v>4</v>
      </c>
    </row>
    <row r="36" spans="1:39" ht="32.25" customHeight="1">
      <c r="A36" s="18">
        <v>16</v>
      </c>
      <c r="B36" s="56" t="s">
        <v>34</v>
      </c>
      <c r="C36" s="100" t="s">
        <v>106</v>
      </c>
      <c r="D36" s="84">
        <v>2</v>
      </c>
      <c r="E36" s="83">
        <v>2</v>
      </c>
      <c r="F36" s="33">
        <v>2</v>
      </c>
      <c r="G36" s="179"/>
      <c r="H36" s="179"/>
      <c r="I36" s="179"/>
      <c r="J36" s="179"/>
      <c r="K36" s="174"/>
      <c r="L36" s="174"/>
      <c r="M36" s="85">
        <v>15</v>
      </c>
      <c r="N36" s="85">
        <v>10</v>
      </c>
      <c r="O36" s="85">
        <v>25</v>
      </c>
      <c r="P36" s="85">
        <v>25</v>
      </c>
      <c r="Q36" s="51"/>
      <c r="R36" s="51">
        <v>3</v>
      </c>
      <c r="S36" s="89"/>
      <c r="T36" s="89"/>
      <c r="U36" s="89"/>
      <c r="V36" s="89"/>
      <c r="W36" s="52"/>
      <c r="X36" s="52"/>
      <c r="Y36" s="90"/>
      <c r="Z36" s="90"/>
      <c r="AA36" s="90"/>
      <c r="AB36" s="90"/>
      <c r="AC36" s="53"/>
      <c r="AD36" s="53"/>
      <c r="AE36" s="92">
        <f t="shared" si="6"/>
        <v>40</v>
      </c>
      <c r="AF36" s="92">
        <f t="shared" si="7"/>
        <v>75</v>
      </c>
      <c r="AG36" s="92">
        <f t="shared" si="8"/>
        <v>3</v>
      </c>
    </row>
    <row r="37" spans="1:39" ht="32.25" customHeight="1">
      <c r="A37" s="18">
        <v>17</v>
      </c>
      <c r="B37" s="56" t="s">
        <v>33</v>
      </c>
      <c r="C37" s="100" t="s">
        <v>107</v>
      </c>
      <c r="D37" s="84">
        <v>3</v>
      </c>
      <c r="E37" s="83">
        <v>3</v>
      </c>
      <c r="F37" s="33">
        <v>3</v>
      </c>
      <c r="G37" s="179"/>
      <c r="H37" s="179"/>
      <c r="I37" s="179"/>
      <c r="J37" s="179"/>
      <c r="K37" s="174"/>
      <c r="L37" s="174"/>
      <c r="M37" s="85"/>
      <c r="N37" s="85"/>
      <c r="O37" s="85"/>
      <c r="P37" s="85"/>
      <c r="Q37" s="51"/>
      <c r="R37" s="51"/>
      <c r="S37" s="89">
        <v>15</v>
      </c>
      <c r="T37" s="89">
        <v>10</v>
      </c>
      <c r="U37" s="89">
        <v>25</v>
      </c>
      <c r="V37" s="89">
        <v>25</v>
      </c>
      <c r="W37" s="52"/>
      <c r="X37" s="52">
        <v>3</v>
      </c>
      <c r="Y37" s="91"/>
      <c r="Z37" s="90"/>
      <c r="AA37" s="91"/>
      <c r="AB37" s="91"/>
      <c r="AC37" s="53"/>
      <c r="AD37" s="53"/>
      <c r="AE37" s="92">
        <f t="shared" si="6"/>
        <v>40</v>
      </c>
      <c r="AF37" s="92">
        <f t="shared" si="7"/>
        <v>75</v>
      </c>
      <c r="AG37" s="92">
        <f t="shared" si="8"/>
        <v>3</v>
      </c>
    </row>
    <row r="38" spans="1:39" ht="32.25" customHeight="1">
      <c r="A38" s="18">
        <v>18</v>
      </c>
      <c r="B38" s="56" t="s">
        <v>58</v>
      </c>
      <c r="C38" s="100" t="s">
        <v>108</v>
      </c>
      <c r="D38" s="84">
        <v>4</v>
      </c>
      <c r="E38" s="83">
        <v>4</v>
      </c>
      <c r="F38" s="33">
        <v>4</v>
      </c>
      <c r="G38" s="179"/>
      <c r="H38" s="179"/>
      <c r="I38" s="179"/>
      <c r="J38" s="179"/>
      <c r="K38" s="174"/>
      <c r="L38" s="174"/>
      <c r="M38" s="85"/>
      <c r="N38" s="85"/>
      <c r="O38" s="85"/>
      <c r="P38" s="85"/>
      <c r="Q38" s="51"/>
      <c r="R38" s="51"/>
      <c r="S38" s="89"/>
      <c r="T38" s="89"/>
      <c r="U38" s="89"/>
      <c r="V38" s="89"/>
      <c r="W38" s="52"/>
      <c r="X38" s="68"/>
      <c r="Y38" s="90">
        <v>15</v>
      </c>
      <c r="Z38" s="90">
        <v>10</v>
      </c>
      <c r="AA38" s="90">
        <v>25</v>
      </c>
      <c r="AB38" s="90">
        <v>25</v>
      </c>
      <c r="AC38" s="53"/>
      <c r="AD38" s="53">
        <v>3</v>
      </c>
      <c r="AE38" s="92">
        <f t="shared" si="6"/>
        <v>40</v>
      </c>
      <c r="AF38" s="92">
        <f t="shared" si="7"/>
        <v>75</v>
      </c>
      <c r="AG38" s="92">
        <f t="shared" si="8"/>
        <v>3</v>
      </c>
    </row>
    <row r="39" spans="1:39" ht="32.25" customHeight="1">
      <c r="A39" s="18">
        <v>19</v>
      </c>
      <c r="B39" s="56" t="s">
        <v>59</v>
      </c>
      <c r="C39" s="100" t="s">
        <v>109</v>
      </c>
      <c r="D39" s="84"/>
      <c r="E39" s="83">
        <v>2</v>
      </c>
      <c r="F39" s="33"/>
      <c r="G39" s="179"/>
      <c r="H39" s="179"/>
      <c r="I39" s="179"/>
      <c r="J39" s="179"/>
      <c r="K39" s="174"/>
      <c r="L39" s="174"/>
      <c r="M39" s="85">
        <v>15</v>
      </c>
      <c r="N39" s="85">
        <v>10</v>
      </c>
      <c r="O39" s="85"/>
      <c r="P39" s="85"/>
      <c r="Q39" s="51"/>
      <c r="R39" s="51">
        <v>1</v>
      </c>
      <c r="S39" s="89"/>
      <c r="T39" s="89"/>
      <c r="U39" s="89"/>
      <c r="V39" s="89"/>
      <c r="W39" s="52"/>
      <c r="X39" s="52"/>
      <c r="Y39" s="90"/>
      <c r="Z39" s="90"/>
      <c r="AA39" s="90"/>
      <c r="AB39" s="90"/>
      <c r="AC39" s="53"/>
      <c r="AD39" s="53"/>
      <c r="AE39" s="92">
        <f t="shared" si="6"/>
        <v>15</v>
      </c>
      <c r="AF39" s="92">
        <f t="shared" si="7"/>
        <v>25</v>
      </c>
      <c r="AG39" s="92">
        <f t="shared" si="8"/>
        <v>1</v>
      </c>
    </row>
    <row r="40" spans="1:39" ht="53.25" customHeight="1">
      <c r="A40" s="18">
        <v>20</v>
      </c>
      <c r="B40" s="56" t="s">
        <v>32</v>
      </c>
      <c r="C40" s="100" t="s">
        <v>110</v>
      </c>
      <c r="D40" s="84"/>
      <c r="E40" s="83">
        <v>1</v>
      </c>
      <c r="F40" s="33"/>
      <c r="G40" s="179">
        <v>25</v>
      </c>
      <c r="H40" s="179">
        <v>25</v>
      </c>
      <c r="I40" s="179"/>
      <c r="J40" s="179"/>
      <c r="K40" s="174"/>
      <c r="L40" s="174">
        <v>2</v>
      </c>
      <c r="M40" s="85"/>
      <c r="N40" s="85"/>
      <c r="O40" s="85"/>
      <c r="P40" s="85"/>
      <c r="Q40" s="51"/>
      <c r="R40" s="51"/>
      <c r="S40" s="89"/>
      <c r="T40" s="89"/>
      <c r="U40" s="89"/>
      <c r="V40" s="89"/>
      <c r="W40" s="52"/>
      <c r="X40" s="52"/>
      <c r="Y40" s="90"/>
      <c r="Z40" s="90"/>
      <c r="AA40" s="90"/>
      <c r="AB40" s="90"/>
      <c r="AC40" s="53"/>
      <c r="AD40" s="53"/>
      <c r="AE40" s="92">
        <f t="shared" si="6"/>
        <v>25</v>
      </c>
      <c r="AF40" s="92">
        <f t="shared" si="7"/>
        <v>50</v>
      </c>
      <c r="AG40" s="92">
        <f t="shared" si="8"/>
        <v>2</v>
      </c>
    </row>
    <row r="41" spans="1:39" ht="32.25" customHeight="1">
      <c r="A41" s="18">
        <v>21</v>
      </c>
      <c r="B41" s="56" t="s">
        <v>60</v>
      </c>
      <c r="C41" s="100" t="s">
        <v>111</v>
      </c>
      <c r="D41" s="84"/>
      <c r="E41" s="83">
        <v>4</v>
      </c>
      <c r="F41" s="33"/>
      <c r="G41" s="179"/>
      <c r="H41" s="179"/>
      <c r="I41" s="179"/>
      <c r="J41" s="179"/>
      <c r="K41" s="174"/>
      <c r="L41" s="174"/>
      <c r="M41" s="85"/>
      <c r="N41" s="85"/>
      <c r="O41" s="85"/>
      <c r="P41" s="85"/>
      <c r="Q41" s="51"/>
      <c r="R41" s="51"/>
      <c r="S41" s="89"/>
      <c r="T41" s="89"/>
      <c r="U41" s="89"/>
      <c r="V41" s="89"/>
      <c r="W41" s="52"/>
      <c r="X41" s="52"/>
      <c r="Y41" s="90">
        <v>15</v>
      </c>
      <c r="Z41" s="90">
        <v>10</v>
      </c>
      <c r="AA41" s="101">
        <v>10</v>
      </c>
      <c r="AB41" s="101">
        <v>15</v>
      </c>
      <c r="AC41" s="53"/>
      <c r="AD41" s="53">
        <v>2</v>
      </c>
      <c r="AE41" s="92">
        <f t="shared" si="6"/>
        <v>25</v>
      </c>
      <c r="AF41" s="92">
        <f t="shared" si="7"/>
        <v>50</v>
      </c>
      <c r="AG41" s="92">
        <f t="shared" si="8"/>
        <v>2</v>
      </c>
    </row>
    <row r="42" spans="1:39" ht="45.75" customHeight="1">
      <c r="A42" s="18">
        <v>22</v>
      </c>
      <c r="B42" s="56" t="s">
        <v>61</v>
      </c>
      <c r="C42" s="100" t="s">
        <v>112</v>
      </c>
      <c r="D42" s="84"/>
      <c r="E42" s="83">
        <v>4</v>
      </c>
      <c r="F42" s="33"/>
      <c r="G42" s="179"/>
      <c r="H42" s="179"/>
      <c r="I42" s="179"/>
      <c r="J42" s="179"/>
      <c r="K42" s="174"/>
      <c r="L42" s="174"/>
      <c r="M42" s="85"/>
      <c r="N42" s="85"/>
      <c r="O42" s="85"/>
      <c r="P42" s="85"/>
      <c r="Q42" s="51"/>
      <c r="R42" s="51"/>
      <c r="S42" s="89"/>
      <c r="T42" s="89"/>
      <c r="U42" s="89"/>
      <c r="V42" s="89"/>
      <c r="W42" s="52"/>
      <c r="X42" s="52"/>
      <c r="Y42" s="90">
        <v>15</v>
      </c>
      <c r="Z42" s="90">
        <v>10</v>
      </c>
      <c r="AA42" s="90"/>
      <c r="AB42" s="90"/>
      <c r="AC42" s="53"/>
      <c r="AD42" s="53">
        <v>1</v>
      </c>
      <c r="AE42" s="92">
        <f t="shared" si="6"/>
        <v>15</v>
      </c>
      <c r="AF42" s="92">
        <f t="shared" si="7"/>
        <v>25</v>
      </c>
      <c r="AG42" s="92">
        <f t="shared" si="8"/>
        <v>1</v>
      </c>
    </row>
    <row r="43" spans="1:39" ht="38.25" customHeight="1">
      <c r="A43" s="18">
        <v>23</v>
      </c>
      <c r="B43" s="183" t="s">
        <v>62</v>
      </c>
      <c r="C43" s="184" t="s">
        <v>113</v>
      </c>
      <c r="D43" s="82">
        <v>2</v>
      </c>
      <c r="E43" s="81">
        <v>2</v>
      </c>
      <c r="F43" s="185">
        <v>2</v>
      </c>
      <c r="G43" s="82"/>
      <c r="H43" s="82"/>
      <c r="I43" s="82"/>
      <c r="J43" s="82"/>
      <c r="K43" s="50"/>
      <c r="L43" s="50"/>
      <c r="M43" s="82">
        <v>12</v>
      </c>
      <c r="N43" s="82">
        <v>10</v>
      </c>
      <c r="O43" s="82">
        <v>25</v>
      </c>
      <c r="P43" s="82">
        <v>25</v>
      </c>
      <c r="Q43" s="50">
        <v>3</v>
      </c>
      <c r="R43" s="50">
        <v>3</v>
      </c>
      <c r="S43" s="82"/>
      <c r="T43" s="82"/>
      <c r="U43" s="82"/>
      <c r="V43" s="82"/>
      <c r="W43" s="50"/>
      <c r="X43" s="50"/>
      <c r="Y43" s="82"/>
      <c r="Z43" s="82"/>
      <c r="AA43" s="82"/>
      <c r="AB43" s="82"/>
      <c r="AC43" s="50"/>
      <c r="AD43" s="50"/>
      <c r="AE43" s="186">
        <f t="shared" si="6"/>
        <v>40</v>
      </c>
      <c r="AF43" s="186">
        <f t="shared" si="7"/>
        <v>75</v>
      </c>
      <c r="AG43" s="186">
        <f t="shared" si="8"/>
        <v>3</v>
      </c>
    </row>
    <row r="44" spans="1:39" ht="57.75" customHeight="1">
      <c r="A44" s="18">
        <v>24</v>
      </c>
      <c r="B44" s="56" t="s">
        <v>63</v>
      </c>
      <c r="C44" s="100" t="s">
        <v>114</v>
      </c>
      <c r="D44" s="84"/>
      <c r="E44" s="83">
        <v>1</v>
      </c>
      <c r="F44" s="33"/>
      <c r="G44" s="179">
        <v>25</v>
      </c>
      <c r="H44" s="179">
        <v>25</v>
      </c>
      <c r="I44" s="179"/>
      <c r="J44" s="179"/>
      <c r="K44" s="174"/>
      <c r="L44" s="174">
        <v>2</v>
      </c>
      <c r="M44" s="85"/>
      <c r="N44" s="85"/>
      <c r="O44" s="85"/>
      <c r="P44" s="85"/>
      <c r="Q44" s="51"/>
      <c r="R44" s="51"/>
      <c r="S44" s="89"/>
      <c r="T44" s="89"/>
      <c r="U44" s="89"/>
      <c r="V44" s="89"/>
      <c r="W44" s="52"/>
      <c r="X44" s="52"/>
      <c r="Y44" s="90"/>
      <c r="Z44" s="90"/>
      <c r="AA44" s="90"/>
      <c r="AB44" s="90"/>
      <c r="AC44" s="53"/>
      <c r="AD44" s="53"/>
      <c r="AE44" s="92">
        <f t="shared" si="6"/>
        <v>25</v>
      </c>
      <c r="AF44" s="92">
        <f t="shared" si="7"/>
        <v>50</v>
      </c>
      <c r="AG44" s="92">
        <f t="shared" si="8"/>
        <v>2</v>
      </c>
    </row>
    <row r="45" spans="1:39" ht="56.25" customHeight="1">
      <c r="A45" s="18">
        <v>25</v>
      </c>
      <c r="B45" s="79" t="s">
        <v>84</v>
      </c>
      <c r="C45" s="100" t="s">
        <v>115</v>
      </c>
      <c r="D45" s="84">
        <v>3</v>
      </c>
      <c r="E45" s="83">
        <v>3</v>
      </c>
      <c r="F45" s="34">
        <v>3</v>
      </c>
      <c r="G45" s="179"/>
      <c r="H45" s="179"/>
      <c r="I45" s="179"/>
      <c r="J45" s="179"/>
      <c r="K45" s="174"/>
      <c r="L45" s="180"/>
      <c r="M45" s="85"/>
      <c r="N45" s="85"/>
      <c r="O45" s="85"/>
      <c r="P45" s="85"/>
      <c r="Q45" s="51"/>
      <c r="R45" s="69"/>
      <c r="S45" s="89">
        <v>15</v>
      </c>
      <c r="T45" s="89">
        <v>10</v>
      </c>
      <c r="U45" s="89">
        <v>25</v>
      </c>
      <c r="V45" s="89">
        <v>25</v>
      </c>
      <c r="W45" s="52"/>
      <c r="X45" s="70">
        <v>3</v>
      </c>
      <c r="Y45" s="90"/>
      <c r="Z45" s="90"/>
      <c r="AA45" s="90"/>
      <c r="AB45" s="90"/>
      <c r="AC45" s="53"/>
      <c r="AD45" s="71"/>
      <c r="AE45" s="92">
        <f t="shared" si="6"/>
        <v>40</v>
      </c>
      <c r="AF45" s="92">
        <f t="shared" si="7"/>
        <v>75</v>
      </c>
      <c r="AG45" s="92">
        <f t="shared" si="8"/>
        <v>3</v>
      </c>
    </row>
    <row r="46" spans="1:39" ht="41.25" customHeight="1">
      <c r="A46" s="18">
        <v>26</v>
      </c>
      <c r="B46" s="56" t="s">
        <v>64</v>
      </c>
      <c r="C46" s="100" t="s">
        <v>116</v>
      </c>
      <c r="D46" s="33">
        <v>1</v>
      </c>
      <c r="E46" s="33">
        <v>1</v>
      </c>
      <c r="F46" s="33">
        <v>1</v>
      </c>
      <c r="G46" s="174">
        <v>15</v>
      </c>
      <c r="H46" s="174">
        <v>10</v>
      </c>
      <c r="I46" s="174">
        <v>25</v>
      </c>
      <c r="J46" s="174">
        <v>25</v>
      </c>
      <c r="K46" s="174"/>
      <c r="L46" s="174">
        <v>3</v>
      </c>
      <c r="M46" s="51"/>
      <c r="N46" s="51"/>
      <c r="O46" s="51"/>
      <c r="P46" s="51"/>
      <c r="Q46" s="51"/>
      <c r="R46" s="51"/>
      <c r="S46" s="52"/>
      <c r="T46" s="52"/>
      <c r="U46" s="52"/>
      <c r="V46" s="52"/>
      <c r="W46" s="52"/>
      <c r="X46" s="52"/>
      <c r="Y46" s="53"/>
      <c r="Z46" s="53"/>
      <c r="AA46" s="53"/>
      <c r="AB46" s="53"/>
      <c r="AC46" s="53"/>
      <c r="AD46" s="53"/>
      <c r="AE46" s="92">
        <f t="shared" si="6"/>
        <v>40</v>
      </c>
      <c r="AF46" s="92">
        <f t="shared" si="7"/>
        <v>75</v>
      </c>
      <c r="AG46" s="92">
        <f t="shared" si="8"/>
        <v>3</v>
      </c>
    </row>
    <row r="47" spans="1:39" s="17" customFormat="1" ht="32.25" customHeight="1">
      <c r="A47" s="208"/>
      <c r="B47" s="209"/>
      <c r="C47" s="45"/>
      <c r="D47" s="45"/>
      <c r="E47" s="45"/>
      <c r="F47" s="45"/>
      <c r="G47" s="45">
        <f t="shared" ref="G47:AG47" si="9">SUM(G21:G46)</f>
        <v>145</v>
      </c>
      <c r="H47" s="45">
        <f t="shared" si="9"/>
        <v>130</v>
      </c>
      <c r="I47" s="45">
        <f t="shared" si="9"/>
        <v>137</v>
      </c>
      <c r="J47" s="45">
        <f t="shared" si="9"/>
        <v>135</v>
      </c>
      <c r="K47" s="45">
        <f t="shared" si="9"/>
        <v>3</v>
      </c>
      <c r="L47" s="45">
        <f t="shared" si="9"/>
        <v>22</v>
      </c>
      <c r="M47" s="45">
        <f t="shared" si="9"/>
        <v>94</v>
      </c>
      <c r="N47" s="45">
        <f t="shared" si="9"/>
        <v>75</v>
      </c>
      <c r="O47" s="45">
        <f t="shared" si="9"/>
        <v>150</v>
      </c>
      <c r="P47" s="45">
        <f t="shared" si="9"/>
        <v>150</v>
      </c>
      <c r="Q47" s="45">
        <f t="shared" si="9"/>
        <v>6</v>
      </c>
      <c r="R47" s="45">
        <f t="shared" si="9"/>
        <v>19</v>
      </c>
      <c r="S47" s="45">
        <f t="shared" si="9"/>
        <v>30</v>
      </c>
      <c r="T47" s="45">
        <f t="shared" si="9"/>
        <v>20</v>
      </c>
      <c r="U47" s="45">
        <f t="shared" si="9"/>
        <v>50</v>
      </c>
      <c r="V47" s="45">
        <f t="shared" si="9"/>
        <v>50</v>
      </c>
      <c r="W47" s="45">
        <f t="shared" si="9"/>
        <v>0</v>
      </c>
      <c r="X47" s="45">
        <f t="shared" si="9"/>
        <v>6</v>
      </c>
      <c r="Y47" s="45">
        <f t="shared" si="9"/>
        <v>177</v>
      </c>
      <c r="Z47" s="45">
        <f t="shared" si="9"/>
        <v>145</v>
      </c>
      <c r="AA47" s="45">
        <f t="shared" si="9"/>
        <v>145</v>
      </c>
      <c r="AB47" s="45">
        <f t="shared" si="9"/>
        <v>130</v>
      </c>
      <c r="AC47" s="45">
        <f t="shared" si="9"/>
        <v>3</v>
      </c>
      <c r="AD47" s="45">
        <f t="shared" si="9"/>
        <v>24</v>
      </c>
      <c r="AE47" s="93">
        <f t="shared" si="9"/>
        <v>940</v>
      </c>
      <c r="AF47" s="93">
        <f t="shared" si="9"/>
        <v>1775</v>
      </c>
      <c r="AG47" s="93">
        <f t="shared" si="9"/>
        <v>71</v>
      </c>
      <c r="AH47" s="1"/>
      <c r="AI47" s="1"/>
      <c r="AK47" s="1"/>
      <c r="AL47" s="1"/>
      <c r="AM47" s="1"/>
    </row>
    <row r="48" spans="1:39" ht="32.25" customHeight="1">
      <c r="A48" s="210" t="s">
        <v>25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</row>
    <row r="49" spans="1:39" s="19" customFormat="1" ht="35.25" customHeight="1">
      <c r="A49" s="210" t="s">
        <v>133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2"/>
      <c r="AK49" s="1"/>
      <c r="AL49" s="1"/>
      <c r="AM49" s="1"/>
    </row>
    <row r="50" spans="1:39" s="19" customFormat="1" ht="35.25" customHeight="1">
      <c r="A50" s="37">
        <v>1</v>
      </c>
      <c r="B50" s="56" t="s">
        <v>65</v>
      </c>
      <c r="C50" s="100" t="s">
        <v>117</v>
      </c>
      <c r="D50" s="36"/>
      <c r="E50" s="36">
        <v>3</v>
      </c>
      <c r="F50" s="36"/>
      <c r="G50" s="181"/>
      <c r="H50" s="174"/>
      <c r="I50" s="174"/>
      <c r="J50" s="174"/>
      <c r="K50" s="174"/>
      <c r="L50" s="174"/>
      <c r="M50" s="51"/>
      <c r="N50" s="51"/>
      <c r="O50" s="51"/>
      <c r="P50" s="51"/>
      <c r="Q50" s="51"/>
      <c r="R50" s="51"/>
      <c r="S50" s="89">
        <v>25</v>
      </c>
      <c r="T50" s="89">
        <v>25</v>
      </c>
      <c r="U50" s="89">
        <v>15</v>
      </c>
      <c r="V50" s="89">
        <v>10</v>
      </c>
      <c r="W50" s="52"/>
      <c r="X50" s="89">
        <v>3</v>
      </c>
      <c r="Y50" s="90"/>
      <c r="Z50" s="90"/>
      <c r="AA50" s="90"/>
      <c r="AB50" s="90"/>
      <c r="AC50" s="53"/>
      <c r="AD50" s="53"/>
      <c r="AE50" s="92">
        <f>SUM(G50,I50,K50,M50,O50,Q50,S50,U50,W50,Y50,AA50,AC50)</f>
        <v>40</v>
      </c>
      <c r="AF50" s="92">
        <f>SUM(G50:K50,M50:Q50,S50:W50,Y50:AC50,)</f>
        <v>75</v>
      </c>
      <c r="AG50" s="92">
        <f>SUM(L50,R50,X50,AD50,)</f>
        <v>3</v>
      </c>
      <c r="AK50" s="1"/>
      <c r="AL50" s="1"/>
      <c r="AM50" s="1"/>
    </row>
    <row r="51" spans="1:39" s="19" customFormat="1" ht="53.25" customHeight="1">
      <c r="A51" s="37">
        <v>2</v>
      </c>
      <c r="B51" s="56" t="s">
        <v>66</v>
      </c>
      <c r="C51" s="100" t="s">
        <v>118</v>
      </c>
      <c r="D51" s="36"/>
      <c r="E51" s="36">
        <v>3</v>
      </c>
      <c r="F51" s="36"/>
      <c r="G51" s="181"/>
      <c r="H51" s="174"/>
      <c r="I51" s="174"/>
      <c r="J51" s="174"/>
      <c r="K51" s="174"/>
      <c r="L51" s="174"/>
      <c r="M51" s="51"/>
      <c r="N51" s="51"/>
      <c r="O51" s="51"/>
      <c r="P51" s="51"/>
      <c r="Q51" s="51"/>
      <c r="R51" s="51"/>
      <c r="S51" s="89">
        <v>15</v>
      </c>
      <c r="T51" s="89">
        <v>10</v>
      </c>
      <c r="U51" s="89">
        <v>15</v>
      </c>
      <c r="V51" s="89">
        <v>10</v>
      </c>
      <c r="W51" s="52"/>
      <c r="X51" s="89">
        <v>2</v>
      </c>
      <c r="Y51" s="90"/>
      <c r="Z51" s="90"/>
      <c r="AA51" s="90"/>
      <c r="AB51" s="90"/>
      <c r="AC51" s="53"/>
      <c r="AD51" s="53"/>
      <c r="AE51" s="92">
        <f t="shared" ref="AE51:AE57" si="10">SUM(G51,I51,K51,M51,O51,Q51,S51,U51,W51,Y51,AA51,AC51)</f>
        <v>30</v>
      </c>
      <c r="AF51" s="92">
        <f t="shared" ref="AF51:AF57" si="11">SUM(G51:K51,M51:Q51,S51:W51,Y51:AC51,)</f>
        <v>50</v>
      </c>
      <c r="AG51" s="92">
        <f t="shared" ref="AG51:AG57" si="12">SUM(L51,R51,X51,AD51,)</f>
        <v>2</v>
      </c>
      <c r="AK51" s="1"/>
      <c r="AL51" s="1"/>
      <c r="AM51" s="1"/>
    </row>
    <row r="52" spans="1:39" s="19" customFormat="1" ht="35.25" customHeight="1">
      <c r="A52" s="37">
        <v>3</v>
      </c>
      <c r="B52" s="56" t="s">
        <v>67</v>
      </c>
      <c r="C52" s="100" t="s">
        <v>119</v>
      </c>
      <c r="D52" s="33"/>
      <c r="E52" s="33">
        <v>3</v>
      </c>
      <c r="F52" s="33"/>
      <c r="G52" s="182"/>
      <c r="H52" s="174"/>
      <c r="I52" s="174"/>
      <c r="J52" s="174"/>
      <c r="K52" s="174"/>
      <c r="L52" s="174"/>
      <c r="M52" s="51"/>
      <c r="N52" s="51"/>
      <c r="O52" s="51"/>
      <c r="P52" s="51"/>
      <c r="Q52" s="51"/>
      <c r="R52" s="51"/>
      <c r="S52" s="89">
        <v>15</v>
      </c>
      <c r="T52" s="89">
        <v>10</v>
      </c>
      <c r="U52" s="89">
        <v>25</v>
      </c>
      <c r="V52" s="89">
        <v>25</v>
      </c>
      <c r="W52" s="52"/>
      <c r="X52" s="89">
        <v>3</v>
      </c>
      <c r="Y52" s="90"/>
      <c r="Z52" s="90"/>
      <c r="AA52" s="90"/>
      <c r="AB52" s="90"/>
      <c r="AC52" s="53"/>
      <c r="AD52" s="53"/>
      <c r="AE52" s="92">
        <f t="shared" si="10"/>
        <v>40</v>
      </c>
      <c r="AF52" s="92">
        <f t="shared" si="11"/>
        <v>75</v>
      </c>
      <c r="AG52" s="92">
        <f t="shared" si="12"/>
        <v>3</v>
      </c>
      <c r="AK52" s="1"/>
      <c r="AL52" s="1"/>
      <c r="AM52" s="1"/>
    </row>
    <row r="53" spans="1:39" s="19" customFormat="1" ht="35.25" customHeight="1">
      <c r="A53" s="37">
        <v>4</v>
      </c>
      <c r="B53" s="56" t="s">
        <v>68</v>
      </c>
      <c r="C53" s="100" t="s">
        <v>120</v>
      </c>
      <c r="D53" s="33"/>
      <c r="E53" s="33" t="s">
        <v>37</v>
      </c>
      <c r="F53" s="33"/>
      <c r="G53" s="182"/>
      <c r="H53" s="174"/>
      <c r="I53" s="174"/>
      <c r="J53" s="174"/>
      <c r="K53" s="174"/>
      <c r="L53" s="174"/>
      <c r="M53" s="51"/>
      <c r="N53" s="51"/>
      <c r="O53" s="51"/>
      <c r="P53" s="51"/>
      <c r="Q53" s="51"/>
      <c r="R53" s="51"/>
      <c r="S53" s="89">
        <v>15</v>
      </c>
      <c r="T53" s="89">
        <v>10</v>
      </c>
      <c r="U53" s="89">
        <v>25</v>
      </c>
      <c r="V53" s="89">
        <v>25</v>
      </c>
      <c r="W53" s="52"/>
      <c r="X53" s="89">
        <v>3</v>
      </c>
      <c r="Y53" s="90"/>
      <c r="Z53" s="90"/>
      <c r="AA53" s="90">
        <v>25</v>
      </c>
      <c r="AB53" s="90">
        <v>25</v>
      </c>
      <c r="AC53" s="53"/>
      <c r="AD53" s="53">
        <v>2</v>
      </c>
      <c r="AE53" s="92">
        <f t="shared" si="10"/>
        <v>65</v>
      </c>
      <c r="AF53" s="92">
        <f t="shared" si="11"/>
        <v>125</v>
      </c>
      <c r="AG53" s="92">
        <f t="shared" si="12"/>
        <v>5</v>
      </c>
      <c r="AK53" s="1"/>
      <c r="AL53" s="1"/>
      <c r="AM53" s="1"/>
    </row>
    <row r="54" spans="1:39" s="19" customFormat="1" ht="45.75" customHeight="1">
      <c r="A54" s="37">
        <v>5</v>
      </c>
      <c r="B54" s="56" t="s">
        <v>69</v>
      </c>
      <c r="C54" s="100" t="s">
        <v>121</v>
      </c>
      <c r="D54" s="33"/>
      <c r="E54" s="33">
        <v>3</v>
      </c>
      <c r="F54" s="33"/>
      <c r="G54" s="182"/>
      <c r="H54" s="174"/>
      <c r="I54" s="174"/>
      <c r="J54" s="174"/>
      <c r="K54" s="174"/>
      <c r="L54" s="174"/>
      <c r="M54" s="51"/>
      <c r="N54" s="51"/>
      <c r="O54" s="51"/>
      <c r="P54" s="51"/>
      <c r="Q54" s="51"/>
      <c r="R54" s="51"/>
      <c r="S54" s="89">
        <v>25</v>
      </c>
      <c r="T54" s="89">
        <v>25</v>
      </c>
      <c r="U54" s="89"/>
      <c r="V54" s="89"/>
      <c r="W54" s="52"/>
      <c r="X54" s="89">
        <v>2</v>
      </c>
      <c r="Y54" s="90"/>
      <c r="Z54" s="90"/>
      <c r="AA54" s="90"/>
      <c r="AB54" s="90"/>
      <c r="AC54" s="53"/>
      <c r="AD54" s="53"/>
      <c r="AE54" s="92">
        <f t="shared" si="10"/>
        <v>25</v>
      </c>
      <c r="AF54" s="92">
        <f t="shared" si="11"/>
        <v>50</v>
      </c>
      <c r="AG54" s="92">
        <f t="shared" si="12"/>
        <v>2</v>
      </c>
      <c r="AK54" s="1"/>
      <c r="AL54" s="1"/>
      <c r="AM54" s="1"/>
    </row>
    <row r="55" spans="1:39" s="19" customFormat="1" ht="45.75" customHeight="1">
      <c r="A55" s="37">
        <v>6</v>
      </c>
      <c r="B55" s="56" t="s">
        <v>70</v>
      </c>
      <c r="C55" s="100" t="s">
        <v>122</v>
      </c>
      <c r="D55" s="33"/>
      <c r="E55" s="33">
        <v>4</v>
      </c>
      <c r="F55" s="33"/>
      <c r="G55" s="182"/>
      <c r="H55" s="174"/>
      <c r="I55" s="174"/>
      <c r="J55" s="174"/>
      <c r="K55" s="174"/>
      <c r="L55" s="174"/>
      <c r="M55" s="51"/>
      <c r="N55" s="51"/>
      <c r="O55" s="51"/>
      <c r="P55" s="51"/>
      <c r="Q55" s="51"/>
      <c r="R55" s="51"/>
      <c r="S55" s="89"/>
      <c r="T55" s="89"/>
      <c r="U55" s="89"/>
      <c r="V55" s="89"/>
      <c r="W55" s="52"/>
      <c r="X55" s="89"/>
      <c r="Y55" s="90"/>
      <c r="Z55" s="90"/>
      <c r="AA55" s="90">
        <v>25</v>
      </c>
      <c r="AB55" s="90">
        <v>25</v>
      </c>
      <c r="AC55" s="53"/>
      <c r="AD55" s="72">
        <v>2</v>
      </c>
      <c r="AE55" s="92">
        <f t="shared" si="10"/>
        <v>25</v>
      </c>
      <c r="AF55" s="92">
        <f t="shared" si="11"/>
        <v>50</v>
      </c>
      <c r="AG55" s="92">
        <f t="shared" si="12"/>
        <v>2</v>
      </c>
      <c r="AK55" s="1"/>
      <c r="AL55" s="1"/>
      <c r="AM55" s="1"/>
    </row>
    <row r="56" spans="1:39" s="19" customFormat="1" ht="35.25" customHeight="1">
      <c r="A56" s="37">
        <v>7</v>
      </c>
      <c r="B56" s="56" t="s">
        <v>71</v>
      </c>
      <c r="C56" s="100" t="s">
        <v>123</v>
      </c>
      <c r="D56" s="33"/>
      <c r="E56" s="33">
        <v>3</v>
      </c>
      <c r="F56" s="33"/>
      <c r="G56" s="182"/>
      <c r="H56" s="174"/>
      <c r="I56" s="174"/>
      <c r="J56" s="174"/>
      <c r="K56" s="174"/>
      <c r="L56" s="174"/>
      <c r="M56" s="51"/>
      <c r="N56" s="51"/>
      <c r="O56" s="51"/>
      <c r="P56" s="51"/>
      <c r="Q56" s="51"/>
      <c r="R56" s="51"/>
      <c r="S56" s="89">
        <v>20</v>
      </c>
      <c r="T56" s="89">
        <v>30</v>
      </c>
      <c r="U56" s="89"/>
      <c r="V56" s="89"/>
      <c r="W56" s="52"/>
      <c r="X56" s="89">
        <v>2</v>
      </c>
      <c r="Y56" s="90"/>
      <c r="Z56" s="90"/>
      <c r="AA56" s="90"/>
      <c r="AB56" s="90"/>
      <c r="AC56" s="53"/>
      <c r="AD56" s="53"/>
      <c r="AE56" s="92">
        <f t="shared" si="10"/>
        <v>20</v>
      </c>
      <c r="AF56" s="92">
        <f t="shared" si="11"/>
        <v>50</v>
      </c>
      <c r="AG56" s="92">
        <f t="shared" si="12"/>
        <v>2</v>
      </c>
      <c r="AK56" s="1"/>
      <c r="AL56" s="1"/>
      <c r="AM56" s="1"/>
    </row>
    <row r="57" spans="1:39" s="19" customFormat="1" ht="60.75" customHeight="1">
      <c r="A57" s="37">
        <v>8</v>
      </c>
      <c r="B57" s="56" t="s">
        <v>79</v>
      </c>
      <c r="C57" s="100" t="s">
        <v>124</v>
      </c>
      <c r="D57" s="33"/>
      <c r="E57" s="33" t="s">
        <v>85</v>
      </c>
      <c r="F57" s="33"/>
      <c r="G57" s="182"/>
      <c r="H57" s="174"/>
      <c r="I57" s="174">
        <v>25</v>
      </c>
      <c r="J57" s="174">
        <v>25</v>
      </c>
      <c r="K57" s="174"/>
      <c r="L57" s="174">
        <v>2</v>
      </c>
      <c r="M57" s="67"/>
      <c r="N57" s="67"/>
      <c r="O57" s="51">
        <v>25</v>
      </c>
      <c r="P57" s="51">
        <v>25</v>
      </c>
      <c r="Q57" s="51"/>
      <c r="R57" s="67">
        <v>2</v>
      </c>
      <c r="S57" s="52"/>
      <c r="T57" s="52"/>
      <c r="U57" s="52">
        <v>25</v>
      </c>
      <c r="V57" s="52">
        <v>25</v>
      </c>
      <c r="W57" s="52"/>
      <c r="X57" s="52">
        <v>2</v>
      </c>
      <c r="Y57" s="53"/>
      <c r="Z57" s="53"/>
      <c r="AA57" s="53">
        <v>25</v>
      </c>
      <c r="AB57" s="53">
        <v>25</v>
      </c>
      <c r="AC57" s="53"/>
      <c r="AD57" s="53">
        <v>2</v>
      </c>
      <c r="AE57" s="92">
        <f t="shared" si="10"/>
        <v>100</v>
      </c>
      <c r="AF57" s="92">
        <f t="shared" si="11"/>
        <v>200</v>
      </c>
      <c r="AG57" s="92">
        <f t="shared" si="12"/>
        <v>8</v>
      </c>
      <c r="AK57" s="1"/>
      <c r="AL57" s="1"/>
      <c r="AM57" s="1"/>
    </row>
    <row r="58" spans="1:39" s="19" customFormat="1" ht="35.25" customHeight="1">
      <c r="A58" s="208"/>
      <c r="B58" s="209"/>
      <c r="C58" s="45"/>
      <c r="D58" s="45"/>
      <c r="E58" s="45"/>
      <c r="F58" s="45"/>
      <c r="G58" s="45">
        <f t="shared" ref="G58:AG58" si="13">SUM(G50:G57)</f>
        <v>0</v>
      </c>
      <c r="H58" s="45">
        <f t="shared" si="13"/>
        <v>0</v>
      </c>
      <c r="I58" s="45">
        <f t="shared" si="13"/>
        <v>25</v>
      </c>
      <c r="J58" s="45">
        <f t="shared" si="13"/>
        <v>25</v>
      </c>
      <c r="K58" s="45">
        <f t="shared" si="13"/>
        <v>0</v>
      </c>
      <c r="L58" s="45">
        <f t="shared" si="13"/>
        <v>2</v>
      </c>
      <c r="M58" s="45">
        <f t="shared" si="13"/>
        <v>0</v>
      </c>
      <c r="N58" s="45">
        <f t="shared" si="13"/>
        <v>0</v>
      </c>
      <c r="O58" s="45">
        <f t="shared" si="13"/>
        <v>25</v>
      </c>
      <c r="P58" s="45">
        <f t="shared" si="13"/>
        <v>25</v>
      </c>
      <c r="Q58" s="45">
        <f t="shared" si="13"/>
        <v>0</v>
      </c>
      <c r="R58" s="45">
        <f t="shared" si="13"/>
        <v>2</v>
      </c>
      <c r="S58" s="45">
        <f t="shared" si="13"/>
        <v>115</v>
      </c>
      <c r="T58" s="45">
        <f t="shared" si="13"/>
        <v>110</v>
      </c>
      <c r="U58" s="45">
        <f t="shared" si="13"/>
        <v>105</v>
      </c>
      <c r="V58" s="45">
        <f t="shared" si="13"/>
        <v>95</v>
      </c>
      <c r="W58" s="45">
        <f t="shared" si="13"/>
        <v>0</v>
      </c>
      <c r="X58" s="45">
        <f t="shared" si="13"/>
        <v>17</v>
      </c>
      <c r="Y58" s="45">
        <f t="shared" si="13"/>
        <v>0</v>
      </c>
      <c r="Z58" s="45">
        <f t="shared" si="13"/>
        <v>0</v>
      </c>
      <c r="AA58" s="45">
        <f t="shared" si="13"/>
        <v>75</v>
      </c>
      <c r="AB58" s="45">
        <f t="shared" si="13"/>
        <v>75</v>
      </c>
      <c r="AC58" s="45">
        <f t="shared" si="13"/>
        <v>0</v>
      </c>
      <c r="AD58" s="45">
        <f t="shared" si="13"/>
        <v>6</v>
      </c>
      <c r="AE58" s="93">
        <f t="shared" si="13"/>
        <v>345</v>
      </c>
      <c r="AF58" s="93">
        <f t="shared" si="13"/>
        <v>675</v>
      </c>
      <c r="AG58" s="93">
        <f t="shared" si="13"/>
        <v>27</v>
      </c>
      <c r="AK58" s="1"/>
      <c r="AL58" s="1"/>
      <c r="AM58" s="1"/>
    </row>
    <row r="59" spans="1:39" s="19" customFormat="1" ht="35.25" customHeight="1">
      <c r="A59" s="210" t="s">
        <v>81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2"/>
      <c r="AK59" s="1"/>
      <c r="AL59" s="1"/>
      <c r="AM59" s="1"/>
    </row>
    <row r="60" spans="1:39" s="19" customFormat="1" ht="35.25" customHeight="1">
      <c r="A60" s="37">
        <v>1</v>
      </c>
      <c r="B60" s="80" t="s">
        <v>72</v>
      </c>
      <c r="C60" s="100" t="s">
        <v>125</v>
      </c>
      <c r="D60" s="38"/>
      <c r="E60" s="36">
        <v>3</v>
      </c>
      <c r="F60" s="38"/>
      <c r="G60" s="181"/>
      <c r="H60" s="174"/>
      <c r="I60" s="174"/>
      <c r="J60" s="174"/>
      <c r="K60" s="174"/>
      <c r="L60" s="174"/>
      <c r="M60" s="51"/>
      <c r="N60" s="51"/>
      <c r="O60" s="51"/>
      <c r="P60" s="51"/>
      <c r="Q60" s="51"/>
      <c r="R60" s="51"/>
      <c r="S60" s="89">
        <v>25</v>
      </c>
      <c r="T60" s="89">
        <v>25</v>
      </c>
      <c r="U60" s="89">
        <v>15</v>
      </c>
      <c r="V60" s="89">
        <v>10</v>
      </c>
      <c r="W60" s="52"/>
      <c r="X60" s="89">
        <v>3</v>
      </c>
      <c r="Y60" s="90"/>
      <c r="Z60" s="90"/>
      <c r="AA60" s="90"/>
      <c r="AB60" s="90"/>
      <c r="AC60" s="53"/>
      <c r="AD60" s="53"/>
      <c r="AE60" s="92">
        <f>SUM(G60,I60,K60,M60,O60,Q60,S60,U60,W60,Y60,AA60,AC60)</f>
        <v>40</v>
      </c>
      <c r="AF60" s="92">
        <f>SUM(G60:K60,M60:Q60,S60:W60,Y60:AC60,)</f>
        <v>75</v>
      </c>
      <c r="AG60" s="92">
        <f>SUM(L60,R60,X60,AD60,)</f>
        <v>3</v>
      </c>
      <c r="AK60" s="1"/>
      <c r="AL60" s="1"/>
      <c r="AM60" s="1"/>
    </row>
    <row r="61" spans="1:39" s="19" customFormat="1" ht="57.75" customHeight="1">
      <c r="A61" s="37">
        <v>2</v>
      </c>
      <c r="B61" s="80" t="s">
        <v>73</v>
      </c>
      <c r="C61" s="100" t="s">
        <v>126</v>
      </c>
      <c r="D61" s="36"/>
      <c r="E61" s="36">
        <v>3</v>
      </c>
      <c r="F61" s="36"/>
      <c r="G61" s="181"/>
      <c r="H61" s="174"/>
      <c r="I61" s="174"/>
      <c r="J61" s="174"/>
      <c r="K61" s="174"/>
      <c r="L61" s="174"/>
      <c r="M61" s="51"/>
      <c r="N61" s="51"/>
      <c r="O61" s="51"/>
      <c r="P61" s="51"/>
      <c r="Q61" s="51"/>
      <c r="R61" s="51"/>
      <c r="S61" s="89">
        <v>15</v>
      </c>
      <c r="T61" s="89">
        <v>10</v>
      </c>
      <c r="U61" s="89">
        <v>15</v>
      </c>
      <c r="V61" s="89">
        <v>10</v>
      </c>
      <c r="W61" s="52"/>
      <c r="X61" s="89">
        <v>2</v>
      </c>
      <c r="Y61" s="90"/>
      <c r="Z61" s="90"/>
      <c r="AA61" s="90"/>
      <c r="AB61" s="90"/>
      <c r="AC61" s="53"/>
      <c r="AD61" s="53"/>
      <c r="AE61" s="92">
        <f t="shared" ref="AE61:AE67" si="14">SUM(G61,I61,K61,M61,O61,Q61,S61,U61,W61,Y61,AA61,AC61)</f>
        <v>30</v>
      </c>
      <c r="AF61" s="92">
        <f t="shared" ref="AF61:AF67" si="15">SUM(G61:K61,M61:Q61,S61:W61,Y61:AC61,)</f>
        <v>50</v>
      </c>
      <c r="AG61" s="92">
        <f t="shared" ref="AG61:AG67" si="16">SUM(L61,R61,X61,AD61,)</f>
        <v>2</v>
      </c>
      <c r="AK61" s="1"/>
      <c r="AL61" s="1"/>
      <c r="AM61" s="1"/>
    </row>
    <row r="62" spans="1:39" s="19" customFormat="1" ht="35.25" customHeight="1">
      <c r="A62" s="37">
        <v>3</v>
      </c>
      <c r="B62" s="80" t="s">
        <v>74</v>
      </c>
      <c r="C62" s="100" t="s">
        <v>127</v>
      </c>
      <c r="D62" s="33"/>
      <c r="E62" s="33">
        <v>3</v>
      </c>
      <c r="F62" s="33"/>
      <c r="G62" s="182"/>
      <c r="H62" s="174"/>
      <c r="I62" s="174"/>
      <c r="J62" s="174"/>
      <c r="K62" s="174"/>
      <c r="L62" s="174"/>
      <c r="M62" s="51"/>
      <c r="N62" s="51"/>
      <c r="O62" s="51"/>
      <c r="P62" s="51"/>
      <c r="Q62" s="51"/>
      <c r="R62" s="51"/>
      <c r="S62" s="89">
        <v>15</v>
      </c>
      <c r="T62" s="89">
        <v>10</v>
      </c>
      <c r="U62" s="89">
        <v>25</v>
      </c>
      <c r="V62" s="89">
        <v>25</v>
      </c>
      <c r="W62" s="52"/>
      <c r="X62" s="89">
        <v>3</v>
      </c>
      <c r="Y62" s="90"/>
      <c r="Z62" s="90"/>
      <c r="AA62" s="90"/>
      <c r="AB62" s="90"/>
      <c r="AC62" s="53"/>
      <c r="AD62" s="53"/>
      <c r="AE62" s="92">
        <f t="shared" si="14"/>
        <v>40</v>
      </c>
      <c r="AF62" s="92">
        <f t="shared" si="15"/>
        <v>75</v>
      </c>
      <c r="AG62" s="92">
        <f t="shared" si="16"/>
        <v>3</v>
      </c>
      <c r="AK62" s="1"/>
      <c r="AL62" s="1"/>
      <c r="AM62" s="1"/>
    </row>
    <row r="63" spans="1:39" s="19" customFormat="1" ht="51.75" customHeight="1">
      <c r="A63" s="37">
        <v>4</v>
      </c>
      <c r="B63" s="80" t="s">
        <v>75</v>
      </c>
      <c r="C63" s="100" t="s">
        <v>128</v>
      </c>
      <c r="D63" s="38"/>
      <c r="E63" s="33" t="s">
        <v>37</v>
      </c>
      <c r="F63" s="38"/>
      <c r="G63" s="182"/>
      <c r="H63" s="174"/>
      <c r="I63" s="174"/>
      <c r="J63" s="174"/>
      <c r="K63" s="174"/>
      <c r="L63" s="174"/>
      <c r="M63" s="51"/>
      <c r="N63" s="51"/>
      <c r="O63" s="51"/>
      <c r="P63" s="51"/>
      <c r="Q63" s="51"/>
      <c r="R63" s="51"/>
      <c r="S63" s="89">
        <v>15</v>
      </c>
      <c r="T63" s="89">
        <v>10</v>
      </c>
      <c r="U63" s="89">
        <v>25</v>
      </c>
      <c r="V63" s="89">
        <v>25</v>
      </c>
      <c r="W63" s="52"/>
      <c r="X63" s="89">
        <v>3</v>
      </c>
      <c r="Y63" s="90"/>
      <c r="Z63" s="90"/>
      <c r="AA63" s="90">
        <v>25</v>
      </c>
      <c r="AB63" s="90">
        <v>25</v>
      </c>
      <c r="AC63" s="53"/>
      <c r="AD63" s="53">
        <v>2</v>
      </c>
      <c r="AE63" s="92">
        <f t="shared" si="14"/>
        <v>65</v>
      </c>
      <c r="AF63" s="92">
        <f t="shared" si="15"/>
        <v>125</v>
      </c>
      <c r="AG63" s="92">
        <f t="shared" si="16"/>
        <v>5</v>
      </c>
      <c r="AK63" s="1"/>
      <c r="AL63" s="1"/>
      <c r="AM63" s="1"/>
    </row>
    <row r="64" spans="1:39" s="19" customFormat="1" ht="54.75" customHeight="1">
      <c r="A64" s="37">
        <v>5</v>
      </c>
      <c r="B64" s="80" t="s">
        <v>76</v>
      </c>
      <c r="C64" s="100" t="s">
        <v>129</v>
      </c>
      <c r="D64" s="38"/>
      <c r="E64" s="33">
        <v>3</v>
      </c>
      <c r="F64" s="38"/>
      <c r="G64" s="182"/>
      <c r="H64" s="174"/>
      <c r="I64" s="174"/>
      <c r="J64" s="174"/>
      <c r="K64" s="174"/>
      <c r="L64" s="174"/>
      <c r="M64" s="51"/>
      <c r="N64" s="51"/>
      <c r="O64" s="51"/>
      <c r="P64" s="51"/>
      <c r="Q64" s="51"/>
      <c r="R64" s="51"/>
      <c r="S64" s="89">
        <v>25</v>
      </c>
      <c r="T64" s="89">
        <v>25</v>
      </c>
      <c r="U64" s="89"/>
      <c r="V64" s="89"/>
      <c r="W64" s="52"/>
      <c r="X64" s="89">
        <v>2</v>
      </c>
      <c r="Y64" s="90"/>
      <c r="Z64" s="90"/>
      <c r="AA64" s="90"/>
      <c r="AB64" s="90"/>
      <c r="AC64" s="53"/>
      <c r="AD64" s="53"/>
      <c r="AE64" s="92">
        <f t="shared" si="14"/>
        <v>25</v>
      </c>
      <c r="AF64" s="92">
        <f t="shared" si="15"/>
        <v>50</v>
      </c>
      <c r="AG64" s="92">
        <f t="shared" si="16"/>
        <v>2</v>
      </c>
      <c r="AK64" s="1"/>
      <c r="AL64" s="1"/>
      <c r="AM64" s="1"/>
    </row>
    <row r="65" spans="1:39" s="19" customFormat="1" ht="60.75" customHeight="1">
      <c r="A65" s="37">
        <v>6</v>
      </c>
      <c r="B65" s="80" t="s">
        <v>77</v>
      </c>
      <c r="C65" s="100" t="s">
        <v>130</v>
      </c>
      <c r="D65" s="33"/>
      <c r="E65" s="33">
        <v>4</v>
      </c>
      <c r="F65" s="33"/>
      <c r="G65" s="182"/>
      <c r="H65" s="174"/>
      <c r="I65" s="174"/>
      <c r="J65" s="174"/>
      <c r="K65" s="174"/>
      <c r="L65" s="174"/>
      <c r="M65" s="51"/>
      <c r="N65" s="51"/>
      <c r="O65" s="51"/>
      <c r="P65" s="51"/>
      <c r="Q65" s="51"/>
      <c r="R65" s="51"/>
      <c r="S65" s="89"/>
      <c r="T65" s="89"/>
      <c r="U65" s="89"/>
      <c r="V65" s="89"/>
      <c r="W65" s="52"/>
      <c r="X65" s="89"/>
      <c r="Y65" s="90"/>
      <c r="Z65" s="90"/>
      <c r="AA65" s="90">
        <v>25</v>
      </c>
      <c r="AB65" s="90">
        <v>25</v>
      </c>
      <c r="AC65" s="53"/>
      <c r="AD65" s="72">
        <v>2</v>
      </c>
      <c r="AE65" s="92">
        <f t="shared" si="14"/>
        <v>25</v>
      </c>
      <c r="AF65" s="92">
        <f t="shared" si="15"/>
        <v>50</v>
      </c>
      <c r="AG65" s="92">
        <f t="shared" si="16"/>
        <v>2</v>
      </c>
      <c r="AK65" s="1"/>
      <c r="AL65" s="1"/>
      <c r="AM65" s="1"/>
    </row>
    <row r="66" spans="1:39" s="19" customFormat="1" ht="48.75" customHeight="1">
      <c r="A66" s="37">
        <v>7</v>
      </c>
      <c r="B66" s="80" t="s">
        <v>78</v>
      </c>
      <c r="C66" s="100" t="s">
        <v>131</v>
      </c>
      <c r="D66" s="38"/>
      <c r="E66" s="33">
        <v>3</v>
      </c>
      <c r="F66" s="38"/>
      <c r="G66" s="182"/>
      <c r="H66" s="174"/>
      <c r="I66" s="174"/>
      <c r="J66" s="174"/>
      <c r="K66" s="174"/>
      <c r="L66" s="174"/>
      <c r="M66" s="51"/>
      <c r="N66" s="51"/>
      <c r="O66" s="51"/>
      <c r="P66" s="51"/>
      <c r="Q66" s="51"/>
      <c r="R66" s="51"/>
      <c r="S66" s="89">
        <v>20</v>
      </c>
      <c r="T66" s="89">
        <v>30</v>
      </c>
      <c r="U66" s="89"/>
      <c r="V66" s="89"/>
      <c r="W66" s="52"/>
      <c r="X66" s="89">
        <v>2</v>
      </c>
      <c r="Y66" s="90"/>
      <c r="Z66" s="90"/>
      <c r="AA66" s="90"/>
      <c r="AB66" s="90"/>
      <c r="AC66" s="53"/>
      <c r="AD66" s="53"/>
      <c r="AE66" s="92">
        <f t="shared" si="14"/>
        <v>20</v>
      </c>
      <c r="AF66" s="92">
        <f t="shared" si="15"/>
        <v>50</v>
      </c>
      <c r="AG66" s="92">
        <f t="shared" si="16"/>
        <v>2</v>
      </c>
      <c r="AK66" s="1"/>
      <c r="AL66" s="1"/>
      <c r="AM66" s="1"/>
    </row>
    <row r="67" spans="1:39" s="19" customFormat="1" ht="35.25" customHeight="1">
      <c r="A67" s="37">
        <v>8</v>
      </c>
      <c r="B67" s="56" t="s">
        <v>79</v>
      </c>
      <c r="C67" s="100" t="s">
        <v>124</v>
      </c>
      <c r="D67" s="33"/>
      <c r="E67" s="98" t="s">
        <v>85</v>
      </c>
      <c r="F67" s="33"/>
      <c r="G67" s="182"/>
      <c r="H67" s="174"/>
      <c r="I67" s="174">
        <v>25</v>
      </c>
      <c r="J67" s="174">
        <v>25</v>
      </c>
      <c r="K67" s="174"/>
      <c r="L67" s="174">
        <v>2</v>
      </c>
      <c r="M67" s="67"/>
      <c r="N67" s="67"/>
      <c r="O67" s="51">
        <v>25</v>
      </c>
      <c r="P67" s="51">
        <v>25</v>
      </c>
      <c r="Q67" s="51"/>
      <c r="R67" s="67">
        <v>2</v>
      </c>
      <c r="S67" s="52"/>
      <c r="T67" s="52"/>
      <c r="U67" s="52">
        <v>25</v>
      </c>
      <c r="V67" s="52">
        <v>25</v>
      </c>
      <c r="W67" s="52"/>
      <c r="X67" s="52">
        <v>2</v>
      </c>
      <c r="Y67" s="53"/>
      <c r="Z67" s="53"/>
      <c r="AA67" s="53">
        <v>25</v>
      </c>
      <c r="AB67" s="53">
        <v>25</v>
      </c>
      <c r="AC67" s="53"/>
      <c r="AD67" s="53">
        <v>2</v>
      </c>
      <c r="AE67" s="92">
        <f t="shared" si="14"/>
        <v>100</v>
      </c>
      <c r="AF67" s="92">
        <f t="shared" si="15"/>
        <v>200</v>
      </c>
      <c r="AG67" s="92">
        <f t="shared" si="16"/>
        <v>8</v>
      </c>
      <c r="AK67" s="1"/>
      <c r="AL67" s="1"/>
      <c r="AM67" s="1"/>
    </row>
    <row r="68" spans="1:39" s="19" customFormat="1" ht="30.75" customHeight="1">
      <c r="A68" s="206" t="s">
        <v>23</v>
      </c>
      <c r="B68" s="207"/>
      <c r="C68" s="46"/>
      <c r="D68" s="47"/>
      <c r="E68" s="47"/>
      <c r="F68" s="47"/>
      <c r="G68" s="74">
        <f t="shared" ref="G68:AG68" si="17">SUM(G60:G67)</f>
        <v>0</v>
      </c>
      <c r="H68" s="74">
        <f t="shared" si="17"/>
        <v>0</v>
      </c>
      <c r="I68" s="74">
        <f t="shared" si="17"/>
        <v>25</v>
      </c>
      <c r="J68" s="74">
        <f t="shared" si="17"/>
        <v>25</v>
      </c>
      <c r="K68" s="74">
        <f t="shared" si="17"/>
        <v>0</v>
      </c>
      <c r="L68" s="74">
        <f t="shared" si="17"/>
        <v>2</v>
      </c>
      <c r="M68" s="74">
        <f t="shared" si="17"/>
        <v>0</v>
      </c>
      <c r="N68" s="74">
        <f t="shared" si="17"/>
        <v>0</v>
      </c>
      <c r="O68" s="74">
        <f t="shared" si="17"/>
        <v>25</v>
      </c>
      <c r="P68" s="74">
        <f t="shared" si="17"/>
        <v>25</v>
      </c>
      <c r="Q68" s="74">
        <f t="shared" si="17"/>
        <v>0</v>
      </c>
      <c r="R68" s="74">
        <f t="shared" si="17"/>
        <v>2</v>
      </c>
      <c r="S68" s="74">
        <f t="shared" si="17"/>
        <v>115</v>
      </c>
      <c r="T68" s="74">
        <f t="shared" si="17"/>
        <v>110</v>
      </c>
      <c r="U68" s="74">
        <f t="shared" si="17"/>
        <v>105</v>
      </c>
      <c r="V68" s="74">
        <f t="shared" si="17"/>
        <v>95</v>
      </c>
      <c r="W68" s="74">
        <f t="shared" si="17"/>
        <v>0</v>
      </c>
      <c r="X68" s="74">
        <f t="shared" si="17"/>
        <v>17</v>
      </c>
      <c r="Y68" s="74">
        <f t="shared" si="17"/>
        <v>0</v>
      </c>
      <c r="Z68" s="74">
        <f t="shared" si="17"/>
        <v>0</v>
      </c>
      <c r="AA68" s="74">
        <f t="shared" si="17"/>
        <v>75</v>
      </c>
      <c r="AB68" s="74">
        <f t="shared" si="17"/>
        <v>75</v>
      </c>
      <c r="AC68" s="74">
        <f t="shared" si="17"/>
        <v>0</v>
      </c>
      <c r="AD68" s="74">
        <f t="shared" si="17"/>
        <v>6</v>
      </c>
      <c r="AE68" s="93">
        <f t="shared" si="17"/>
        <v>345</v>
      </c>
      <c r="AF68" s="93">
        <f t="shared" si="17"/>
        <v>675</v>
      </c>
      <c r="AG68" s="93">
        <f t="shared" si="17"/>
        <v>27</v>
      </c>
      <c r="AK68" s="1"/>
      <c r="AL68" s="1"/>
      <c r="AM68" s="1"/>
    </row>
    <row r="69" spans="1:39" ht="32.25" customHeight="1">
      <c r="A69" s="210" t="s">
        <v>29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</row>
    <row r="70" spans="1:39" ht="39.75" customHeight="1">
      <c r="A70" s="20"/>
      <c r="B70" s="35" t="s">
        <v>142</v>
      </c>
      <c r="C70" s="100" t="s">
        <v>132</v>
      </c>
      <c r="D70" s="48"/>
      <c r="E70" s="49" t="s">
        <v>82</v>
      </c>
      <c r="F70" s="48"/>
      <c r="G70" s="174"/>
      <c r="H70" s="174"/>
      <c r="I70" s="174"/>
      <c r="J70" s="174"/>
      <c r="K70" s="174"/>
      <c r="L70" s="174"/>
      <c r="M70" s="51"/>
      <c r="N70" s="51"/>
      <c r="O70" s="51">
        <v>240</v>
      </c>
      <c r="P70" s="73"/>
      <c r="Q70" s="44"/>
      <c r="R70" s="51">
        <v>8</v>
      </c>
      <c r="S70" s="52"/>
      <c r="T70" s="52"/>
      <c r="U70" s="52">
        <v>135</v>
      </c>
      <c r="V70" s="52">
        <v>15</v>
      </c>
      <c r="W70" s="52"/>
      <c r="X70" s="52">
        <v>5</v>
      </c>
      <c r="Y70" s="53"/>
      <c r="Z70" s="53"/>
      <c r="AA70" s="53"/>
      <c r="AB70" s="53"/>
      <c r="AC70" s="53"/>
      <c r="AD70" s="53"/>
      <c r="AE70" s="92">
        <f>SUM(G70,I70,K70,M70,O70,Q70,S70,U70,W70,Y70,AA70,AC70)</f>
        <v>375</v>
      </c>
      <c r="AF70" s="11">
        <f>SUM(G70:K70,M70:Q70,S70:W70,Y70:AC70,)</f>
        <v>390</v>
      </c>
      <c r="AG70" s="11">
        <f>SUM(L70,R70,X70,AD70,)</f>
        <v>13</v>
      </c>
    </row>
    <row r="71" spans="1:39" ht="32.25" customHeight="1">
      <c r="A71" s="216" t="s">
        <v>23</v>
      </c>
      <c r="B71" s="217"/>
      <c r="C71" s="16"/>
      <c r="D71" s="16"/>
      <c r="E71" s="16"/>
      <c r="F71" s="1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9" ht="32.25" customHeight="1">
      <c r="A72" s="21"/>
      <c r="B72" s="22" t="s">
        <v>26</v>
      </c>
      <c r="C72" s="16"/>
      <c r="D72" s="16"/>
      <c r="E72" s="16"/>
      <c r="F72" s="16"/>
      <c r="G72" s="23">
        <f t="shared" ref="G72:AG72" si="18">SUM(G19,G47,G58,G70)</f>
        <v>206</v>
      </c>
      <c r="H72" s="23">
        <f t="shared" si="18"/>
        <v>175</v>
      </c>
      <c r="I72" s="23">
        <f t="shared" si="18"/>
        <v>192</v>
      </c>
      <c r="J72" s="23">
        <f t="shared" si="18"/>
        <v>180</v>
      </c>
      <c r="K72" s="23">
        <f t="shared" si="18"/>
        <v>3</v>
      </c>
      <c r="L72" s="23">
        <f t="shared" si="18"/>
        <v>30</v>
      </c>
      <c r="M72" s="23">
        <f t="shared" si="18"/>
        <v>94</v>
      </c>
      <c r="N72" s="23">
        <f t="shared" si="18"/>
        <v>75</v>
      </c>
      <c r="O72" s="23">
        <f t="shared" si="18"/>
        <v>445</v>
      </c>
      <c r="P72" s="23">
        <f t="shared" si="18"/>
        <v>175</v>
      </c>
      <c r="Q72" s="23">
        <f t="shared" si="18"/>
        <v>6</v>
      </c>
      <c r="R72" s="23">
        <f t="shared" si="18"/>
        <v>30</v>
      </c>
      <c r="S72" s="23">
        <f t="shared" si="18"/>
        <v>145</v>
      </c>
      <c r="T72" s="23">
        <f t="shared" si="18"/>
        <v>130</v>
      </c>
      <c r="U72" s="23">
        <f t="shared" si="18"/>
        <v>320</v>
      </c>
      <c r="V72" s="23">
        <f t="shared" si="18"/>
        <v>190</v>
      </c>
      <c r="W72" s="23">
        <f t="shared" si="18"/>
        <v>0</v>
      </c>
      <c r="X72" s="23">
        <f t="shared" si="18"/>
        <v>30</v>
      </c>
      <c r="Y72" s="23">
        <f t="shared" si="18"/>
        <v>177</v>
      </c>
      <c r="Z72" s="23">
        <f t="shared" si="18"/>
        <v>145</v>
      </c>
      <c r="AA72" s="23">
        <f t="shared" si="18"/>
        <v>220</v>
      </c>
      <c r="AB72" s="23">
        <f t="shared" si="18"/>
        <v>205</v>
      </c>
      <c r="AC72" s="23">
        <f t="shared" si="18"/>
        <v>3</v>
      </c>
      <c r="AD72" s="23">
        <f t="shared" si="18"/>
        <v>30</v>
      </c>
      <c r="AE72" s="23">
        <f t="shared" si="18"/>
        <v>1811</v>
      </c>
      <c r="AF72" s="23">
        <f t="shared" si="18"/>
        <v>3086</v>
      </c>
      <c r="AG72" s="23">
        <f t="shared" si="18"/>
        <v>120</v>
      </c>
    </row>
    <row r="73" spans="1:39" ht="32.25" customHeight="1">
      <c r="A73" s="204" t="s">
        <v>27</v>
      </c>
      <c r="B73" s="205"/>
      <c r="C73" s="11"/>
      <c r="D73" s="16"/>
      <c r="E73" s="16"/>
      <c r="F73" s="16"/>
      <c r="G73" s="40"/>
      <c r="H73" s="40"/>
      <c r="I73" s="40"/>
      <c r="J73" s="40"/>
      <c r="K73" s="40"/>
      <c r="L73" s="40">
        <f>SUM(L19,L47,L58,L70)</f>
        <v>30</v>
      </c>
      <c r="M73" s="40"/>
      <c r="N73" s="40"/>
      <c r="O73" s="40"/>
      <c r="P73" s="40"/>
      <c r="Q73" s="40"/>
      <c r="R73" s="55">
        <f>SUM(R19,R47,R58,R70)</f>
        <v>30</v>
      </c>
      <c r="S73" s="40"/>
      <c r="T73" s="40"/>
      <c r="U73" s="40"/>
      <c r="V73" s="40"/>
      <c r="W73" s="40"/>
      <c r="X73" s="55">
        <f>SUM(X19,X47,X58,X70)</f>
        <v>30</v>
      </c>
      <c r="Y73" s="40"/>
      <c r="Z73" s="40"/>
      <c r="AA73" s="40"/>
      <c r="AB73" s="40"/>
      <c r="AC73" s="40"/>
      <c r="AD73" s="55">
        <f>SUM(AD19,AD47,AD58,AD70)</f>
        <v>30</v>
      </c>
      <c r="AE73" s="40"/>
      <c r="AF73" s="40"/>
      <c r="AG73" s="40"/>
    </row>
    <row r="74" spans="1:39" s="215" customFormat="1" ht="86.25" customHeight="1">
      <c r="A74" s="213" t="s">
        <v>140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</row>
    <row r="75" spans="1:39" ht="408.75" customHeight="1">
      <c r="A75" s="201" t="s">
        <v>148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3"/>
    </row>
    <row r="82" spans="1:39" s="24" customFormat="1" ht="32.25" customHeight="1">
      <c r="A82" s="1"/>
      <c r="B82" s="25"/>
      <c r="C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1"/>
      <c r="AI82" s="1"/>
      <c r="AJ82" s="1"/>
      <c r="AK82" s="1"/>
      <c r="AL82" s="1"/>
      <c r="AM82" s="1"/>
    </row>
  </sheetData>
  <mergeCells count="30">
    <mergeCell ref="G2:T2"/>
    <mergeCell ref="B3:U3"/>
    <mergeCell ref="W3:AD3"/>
    <mergeCell ref="A1:AG1"/>
    <mergeCell ref="A5:F5"/>
    <mergeCell ref="D6:F7"/>
    <mergeCell ref="G6:R6"/>
    <mergeCell ref="S6:AD6"/>
    <mergeCell ref="G5:AD5"/>
    <mergeCell ref="A10:AG10"/>
    <mergeCell ref="AE6:AE9"/>
    <mergeCell ref="AF6:AF9"/>
    <mergeCell ref="AG6:AG9"/>
    <mergeCell ref="G7:L7"/>
    <mergeCell ref="M7:R7"/>
    <mergeCell ref="S7:X7"/>
    <mergeCell ref="Y7:AD7"/>
    <mergeCell ref="A20:AG20"/>
    <mergeCell ref="A48:AG48"/>
    <mergeCell ref="A71:B71"/>
    <mergeCell ref="A19:B19"/>
    <mergeCell ref="A69:AG69"/>
    <mergeCell ref="A75:AG75"/>
    <mergeCell ref="A73:B73"/>
    <mergeCell ref="A68:B68"/>
    <mergeCell ref="A47:B47"/>
    <mergeCell ref="A49:AG49"/>
    <mergeCell ref="A59:AG59"/>
    <mergeCell ref="A58:B58"/>
    <mergeCell ref="A74:XFD74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scale="34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tabSelected="1" view="pageBreakPreview" zoomScale="60" zoomScaleNormal="50" workbookViewId="0">
      <selection activeCell="AE74" sqref="AE74"/>
    </sheetView>
  </sheetViews>
  <sheetFormatPr defaultRowHeight="32.25" customHeight="1"/>
  <cols>
    <col min="1" max="1" width="7.28515625" style="1" customWidth="1"/>
    <col min="2" max="2" width="66.140625" style="25" customWidth="1"/>
    <col min="3" max="3" width="40.7109375" style="6" customWidth="1"/>
    <col min="4" max="4" width="7.5703125" style="24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1" width="16.140625" style="6" customWidth="1"/>
    <col min="32" max="32" width="21.140625" style="6" customWidth="1"/>
    <col min="33" max="33" width="13.28515625" style="6" customWidth="1"/>
    <col min="34" max="34" width="18.5703125" style="1" bestFit="1" customWidth="1"/>
    <col min="35" max="35" width="11" style="1" bestFit="1" customWidth="1"/>
    <col min="36" max="16384" width="9.140625" style="1"/>
  </cols>
  <sheetData>
    <row r="1" spans="1:34" ht="61.5">
      <c r="A1" s="97" t="s">
        <v>146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97"/>
      <c r="AF1" s="97"/>
      <c r="AG1" s="97"/>
      <c r="AH1" s="97"/>
    </row>
    <row r="2" spans="1:34" ht="31.5">
      <c r="A2" s="2"/>
      <c r="B2" s="3" t="s">
        <v>0</v>
      </c>
      <c r="C2" s="4"/>
      <c r="D2" s="4"/>
      <c r="E2" s="4"/>
      <c r="F2" s="4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4" ht="60" customHeight="1">
      <c r="A3" s="2"/>
      <c r="B3" s="239" t="s">
        <v>31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75"/>
      <c r="W3" s="240"/>
      <c r="X3" s="240"/>
      <c r="Y3" s="240"/>
      <c r="Z3" s="240"/>
      <c r="AA3" s="240"/>
      <c r="AB3" s="240"/>
      <c r="AC3" s="240"/>
      <c r="AD3" s="240"/>
    </row>
    <row r="4" spans="1:34" ht="23.25" customHeight="1">
      <c r="B4" s="245" t="s">
        <v>147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</row>
    <row r="5" spans="1:34" ht="23.25">
      <c r="A5" s="243" t="s">
        <v>30</v>
      </c>
      <c r="B5" s="244"/>
      <c r="C5" s="244"/>
      <c r="D5" s="244"/>
      <c r="E5" s="244"/>
      <c r="F5" s="244"/>
      <c r="G5" s="220" t="s">
        <v>1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</row>
    <row r="6" spans="1:34" ht="23.25">
      <c r="A6" s="94"/>
      <c r="B6" s="95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4" ht="23.25">
      <c r="A7" s="94"/>
      <c r="B7" s="95"/>
      <c r="C7" s="95"/>
      <c r="D7" s="95"/>
      <c r="E7" s="95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4" ht="23.25">
      <c r="A8" s="26" t="s">
        <v>2</v>
      </c>
      <c r="B8" s="29" t="s">
        <v>3</v>
      </c>
      <c r="C8" s="29" t="s">
        <v>4</v>
      </c>
      <c r="D8" s="218" t="s">
        <v>5</v>
      </c>
      <c r="E8" s="218"/>
      <c r="F8" s="218"/>
      <c r="G8" s="219" t="s">
        <v>6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 t="s">
        <v>7</v>
      </c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23" t="s">
        <v>38</v>
      </c>
      <c r="AF8" s="223" t="s">
        <v>8</v>
      </c>
      <c r="AG8" s="223" t="s">
        <v>9</v>
      </c>
    </row>
    <row r="9" spans="1:34" s="7" customFormat="1" ht="23.25">
      <c r="A9" s="27"/>
      <c r="B9" s="30"/>
      <c r="C9" s="30"/>
      <c r="D9" s="218"/>
      <c r="E9" s="218"/>
      <c r="F9" s="218"/>
      <c r="G9" s="226" t="s">
        <v>10</v>
      </c>
      <c r="H9" s="227"/>
      <c r="I9" s="227"/>
      <c r="J9" s="227"/>
      <c r="K9" s="227"/>
      <c r="L9" s="228"/>
      <c r="M9" s="229" t="s">
        <v>11</v>
      </c>
      <c r="N9" s="230"/>
      <c r="O9" s="230"/>
      <c r="P9" s="230"/>
      <c r="Q9" s="230"/>
      <c r="R9" s="231"/>
      <c r="S9" s="232" t="s">
        <v>12</v>
      </c>
      <c r="T9" s="233"/>
      <c r="U9" s="233"/>
      <c r="V9" s="233"/>
      <c r="W9" s="233"/>
      <c r="X9" s="234"/>
      <c r="Y9" s="235" t="s">
        <v>13</v>
      </c>
      <c r="Z9" s="236"/>
      <c r="AA9" s="236"/>
      <c r="AB9" s="236"/>
      <c r="AC9" s="236"/>
      <c r="AD9" s="237"/>
      <c r="AE9" s="224"/>
      <c r="AF9" s="224"/>
      <c r="AG9" s="224"/>
    </row>
    <row r="10" spans="1:34" s="7" customFormat="1" ht="24" thickBot="1">
      <c r="A10" s="27"/>
      <c r="B10" s="30"/>
      <c r="C10" s="30"/>
      <c r="D10" s="8"/>
      <c r="E10" s="8"/>
      <c r="F10" s="8"/>
      <c r="G10" s="171" t="s">
        <v>17</v>
      </c>
      <c r="H10" s="172" t="s">
        <v>44</v>
      </c>
      <c r="I10" s="172" t="s">
        <v>18</v>
      </c>
      <c r="J10" s="172" t="s">
        <v>44</v>
      </c>
      <c r="K10" s="171" t="s">
        <v>19</v>
      </c>
      <c r="L10" s="171" t="s">
        <v>20</v>
      </c>
      <c r="M10" s="43" t="s">
        <v>17</v>
      </c>
      <c r="N10" s="57" t="s">
        <v>44</v>
      </c>
      <c r="O10" s="57" t="s">
        <v>18</v>
      </c>
      <c r="P10" s="57" t="s">
        <v>44</v>
      </c>
      <c r="Q10" s="43" t="s">
        <v>19</v>
      </c>
      <c r="R10" s="43" t="s">
        <v>20</v>
      </c>
      <c r="S10" s="42" t="s">
        <v>17</v>
      </c>
      <c r="T10" s="58" t="s">
        <v>44</v>
      </c>
      <c r="U10" s="58" t="s">
        <v>18</v>
      </c>
      <c r="V10" s="58" t="s">
        <v>44</v>
      </c>
      <c r="W10" s="42" t="s">
        <v>19</v>
      </c>
      <c r="X10" s="42" t="s">
        <v>20</v>
      </c>
      <c r="Y10" s="41" t="s">
        <v>17</v>
      </c>
      <c r="Z10" s="59" t="s">
        <v>44</v>
      </c>
      <c r="AA10" s="59" t="s">
        <v>18</v>
      </c>
      <c r="AB10" s="59" t="s">
        <v>44</v>
      </c>
      <c r="AC10" s="41" t="s">
        <v>19</v>
      </c>
      <c r="AD10" s="41" t="s">
        <v>20</v>
      </c>
      <c r="AE10" s="224"/>
      <c r="AF10" s="224"/>
      <c r="AG10" s="224"/>
    </row>
    <row r="11" spans="1:34" s="7" customFormat="1" ht="24" thickBot="1">
      <c r="A11" s="28"/>
      <c r="B11" s="31"/>
      <c r="C11" s="31"/>
      <c r="D11" s="8" t="s">
        <v>14</v>
      </c>
      <c r="E11" s="8" t="s">
        <v>15</v>
      </c>
      <c r="F11" s="8" t="s">
        <v>16</v>
      </c>
      <c r="G11" s="171" t="s">
        <v>39</v>
      </c>
      <c r="H11" s="172" t="s">
        <v>39</v>
      </c>
      <c r="I11" s="172" t="s">
        <v>36</v>
      </c>
      <c r="J11" s="172" t="s">
        <v>36</v>
      </c>
      <c r="K11" s="171" t="s">
        <v>19</v>
      </c>
      <c r="L11" s="171" t="s">
        <v>20</v>
      </c>
      <c r="M11" s="43" t="s">
        <v>39</v>
      </c>
      <c r="N11" s="57" t="s">
        <v>39</v>
      </c>
      <c r="O11" s="57" t="s">
        <v>36</v>
      </c>
      <c r="P11" s="57" t="s">
        <v>36</v>
      </c>
      <c r="Q11" s="43" t="s">
        <v>19</v>
      </c>
      <c r="R11" s="43" t="s">
        <v>20</v>
      </c>
      <c r="S11" s="42" t="s">
        <v>17</v>
      </c>
      <c r="T11" s="58" t="s">
        <v>39</v>
      </c>
      <c r="U11" s="58" t="s">
        <v>36</v>
      </c>
      <c r="V11" s="58" t="s">
        <v>36</v>
      </c>
      <c r="W11" s="42" t="s">
        <v>19</v>
      </c>
      <c r="X11" s="42" t="s">
        <v>20</v>
      </c>
      <c r="Y11" s="41" t="s">
        <v>17</v>
      </c>
      <c r="Z11" s="59" t="s">
        <v>39</v>
      </c>
      <c r="AA11" s="59" t="s">
        <v>36</v>
      </c>
      <c r="AB11" s="59" t="s">
        <v>36</v>
      </c>
      <c r="AC11" s="41" t="s">
        <v>19</v>
      </c>
      <c r="AD11" s="41" t="s">
        <v>20</v>
      </c>
      <c r="AE11" s="225"/>
      <c r="AF11" s="225"/>
      <c r="AG11" s="225"/>
    </row>
    <row r="12" spans="1:34" ht="23.25">
      <c r="A12" s="221" t="s">
        <v>21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</row>
    <row r="13" spans="1:34" s="113" customFormat="1" ht="26.25">
      <c r="A13" s="102">
        <v>1</v>
      </c>
      <c r="B13" s="103" t="s">
        <v>22</v>
      </c>
      <c r="C13" s="99" t="s">
        <v>86</v>
      </c>
      <c r="D13" s="104">
        <v>3</v>
      </c>
      <c r="E13" s="105" t="s">
        <v>82</v>
      </c>
      <c r="F13" s="104"/>
      <c r="G13" s="187"/>
      <c r="H13" s="187"/>
      <c r="I13" s="188"/>
      <c r="J13" s="188"/>
      <c r="K13" s="188"/>
      <c r="L13" s="189"/>
      <c r="M13" s="106"/>
      <c r="N13" s="106"/>
      <c r="O13" s="107">
        <v>15</v>
      </c>
      <c r="P13" s="107">
        <v>15</v>
      </c>
      <c r="Q13" s="107"/>
      <c r="R13" s="106">
        <v>1</v>
      </c>
      <c r="S13" s="108"/>
      <c r="T13" s="109"/>
      <c r="U13" s="108">
        <v>15</v>
      </c>
      <c r="V13" s="108">
        <v>45</v>
      </c>
      <c r="W13" s="108"/>
      <c r="X13" s="108">
        <v>2</v>
      </c>
      <c r="Y13" s="110"/>
      <c r="Z13" s="111"/>
      <c r="AA13" s="110"/>
      <c r="AB13" s="110"/>
      <c r="AC13" s="110"/>
      <c r="AD13" s="111"/>
      <c r="AE13" s="112">
        <f>SUM(G13,I13,K13,M13,O13,Q13,S13,U13,W13,Y13,AA13,AC13,)</f>
        <v>30</v>
      </c>
      <c r="AF13" s="112">
        <f>SUM(G13:K13,M13:Q13,S13:W13,Y13:AC13,)</f>
        <v>90</v>
      </c>
      <c r="AG13" s="112">
        <f>SUM(L13,R13,X13,AD13,)</f>
        <v>3</v>
      </c>
    </row>
    <row r="14" spans="1:34" s="113" customFormat="1" ht="78.75">
      <c r="A14" s="114"/>
      <c r="B14" s="115" t="s">
        <v>28</v>
      </c>
      <c r="C14" s="99"/>
      <c r="D14" s="104"/>
      <c r="E14" s="104"/>
      <c r="F14" s="104"/>
      <c r="G14" s="187"/>
      <c r="H14" s="187"/>
      <c r="I14" s="188"/>
      <c r="J14" s="188"/>
      <c r="K14" s="188"/>
      <c r="L14" s="187"/>
      <c r="M14" s="106"/>
      <c r="N14" s="106"/>
      <c r="O14" s="107"/>
      <c r="P14" s="107"/>
      <c r="Q14" s="107"/>
      <c r="R14" s="116"/>
      <c r="S14" s="108"/>
      <c r="T14" s="109"/>
      <c r="U14" s="108"/>
      <c r="V14" s="108"/>
      <c r="W14" s="108"/>
      <c r="X14" s="108"/>
      <c r="Y14" s="110"/>
      <c r="Z14" s="110"/>
      <c r="AA14" s="110"/>
      <c r="AB14" s="110"/>
      <c r="AC14" s="110"/>
      <c r="AD14" s="110"/>
      <c r="AE14" s="112">
        <f t="shared" ref="AE14:AE20" si="0">SUM(G14,I14,K14,M14,O14,Q14,S14,U14,W14,Y14,AA14,AC14,)</f>
        <v>0</v>
      </c>
      <c r="AF14" s="112">
        <f t="shared" ref="AF14:AF20" si="1">SUM(G14:K14,M14:Q14,S14:W14,Y14:AC14,)</f>
        <v>0</v>
      </c>
      <c r="AG14" s="112">
        <f t="shared" ref="AG14:AG20" si="2">SUM(L14,R14,X14,AD14,)</f>
        <v>0</v>
      </c>
    </row>
    <row r="15" spans="1:34" s="113" customFormat="1" ht="52.5">
      <c r="A15" s="114">
        <v>2</v>
      </c>
      <c r="B15" s="117" t="s">
        <v>40</v>
      </c>
      <c r="C15" s="99" t="s">
        <v>87</v>
      </c>
      <c r="D15" s="104"/>
      <c r="E15" s="104">
        <v>1</v>
      </c>
      <c r="F15" s="104"/>
      <c r="G15" s="190">
        <v>10</v>
      </c>
      <c r="H15" s="190">
        <v>15</v>
      </c>
      <c r="I15" s="190">
        <v>10</v>
      </c>
      <c r="J15" s="190">
        <v>15</v>
      </c>
      <c r="K15" s="188"/>
      <c r="L15" s="187">
        <v>2</v>
      </c>
      <c r="M15" s="106"/>
      <c r="N15" s="106"/>
      <c r="O15" s="107"/>
      <c r="P15" s="107"/>
      <c r="Q15" s="107"/>
      <c r="R15" s="116"/>
      <c r="S15" s="108"/>
      <c r="T15" s="109"/>
      <c r="U15" s="108"/>
      <c r="V15" s="108"/>
      <c r="W15" s="108"/>
      <c r="X15" s="108"/>
      <c r="Y15" s="110"/>
      <c r="Z15" s="110"/>
      <c r="AA15" s="110"/>
      <c r="AB15" s="110"/>
      <c r="AC15" s="110"/>
      <c r="AD15" s="110"/>
      <c r="AE15" s="112">
        <f t="shared" si="0"/>
        <v>20</v>
      </c>
      <c r="AF15" s="112">
        <f t="shared" si="1"/>
        <v>50</v>
      </c>
      <c r="AG15" s="112">
        <f t="shared" si="2"/>
        <v>2</v>
      </c>
    </row>
    <row r="16" spans="1:34" s="113" customFormat="1" ht="26.25">
      <c r="A16" s="114">
        <v>3</v>
      </c>
      <c r="B16" s="118" t="s">
        <v>41</v>
      </c>
      <c r="C16" s="99" t="s">
        <v>88</v>
      </c>
      <c r="D16" s="104"/>
      <c r="E16" s="104">
        <v>1</v>
      </c>
      <c r="F16" s="104"/>
      <c r="G16" s="191">
        <v>20</v>
      </c>
      <c r="H16" s="191">
        <v>30</v>
      </c>
      <c r="I16" s="191"/>
      <c r="J16" s="191"/>
      <c r="K16" s="188"/>
      <c r="L16" s="187">
        <v>2</v>
      </c>
      <c r="M16" s="106"/>
      <c r="N16" s="106"/>
      <c r="O16" s="107"/>
      <c r="P16" s="107"/>
      <c r="Q16" s="107"/>
      <c r="R16" s="116"/>
      <c r="S16" s="108"/>
      <c r="T16" s="109"/>
      <c r="U16" s="108"/>
      <c r="V16" s="108"/>
      <c r="W16" s="108"/>
      <c r="X16" s="108"/>
      <c r="Y16" s="110"/>
      <c r="Z16" s="110"/>
      <c r="AA16" s="110"/>
      <c r="AB16" s="110"/>
      <c r="AC16" s="110"/>
      <c r="AD16" s="110"/>
      <c r="AE16" s="112">
        <f t="shared" si="0"/>
        <v>20</v>
      </c>
      <c r="AF16" s="112">
        <f t="shared" si="1"/>
        <v>50</v>
      </c>
      <c r="AG16" s="112">
        <f t="shared" si="2"/>
        <v>2</v>
      </c>
    </row>
    <row r="17" spans="1:39" s="113" customFormat="1" ht="26.25">
      <c r="A17" s="114">
        <v>4</v>
      </c>
      <c r="B17" s="119" t="s">
        <v>42</v>
      </c>
      <c r="C17" s="99" t="s">
        <v>89</v>
      </c>
      <c r="D17" s="104"/>
      <c r="E17" s="104">
        <v>1</v>
      </c>
      <c r="F17" s="104"/>
      <c r="G17" s="190">
        <v>10</v>
      </c>
      <c r="H17" s="190">
        <v>15</v>
      </c>
      <c r="I17" s="190"/>
      <c r="J17" s="190"/>
      <c r="K17" s="188"/>
      <c r="L17" s="187">
        <v>1</v>
      </c>
      <c r="M17" s="106"/>
      <c r="N17" s="106"/>
      <c r="O17" s="107"/>
      <c r="P17" s="107"/>
      <c r="Q17" s="107"/>
      <c r="R17" s="116"/>
      <c r="S17" s="108"/>
      <c r="T17" s="109"/>
      <c r="U17" s="108"/>
      <c r="V17" s="108"/>
      <c r="W17" s="108"/>
      <c r="X17" s="108"/>
      <c r="Y17" s="110"/>
      <c r="Z17" s="110"/>
      <c r="AA17" s="110"/>
      <c r="AB17" s="110"/>
      <c r="AC17" s="110"/>
      <c r="AD17" s="110"/>
      <c r="AE17" s="112">
        <f t="shared" si="0"/>
        <v>10</v>
      </c>
      <c r="AF17" s="112">
        <f t="shared" si="1"/>
        <v>25</v>
      </c>
      <c r="AG17" s="112">
        <f t="shared" si="2"/>
        <v>1</v>
      </c>
    </row>
    <row r="18" spans="1:39" s="113" customFormat="1" ht="96.75" customHeight="1">
      <c r="A18" s="114">
        <v>5</v>
      </c>
      <c r="B18" s="115" t="s">
        <v>143</v>
      </c>
      <c r="C18" s="99" t="s">
        <v>90</v>
      </c>
      <c r="D18" s="104"/>
      <c r="E18" s="104">
        <v>1</v>
      </c>
      <c r="F18" s="104"/>
      <c r="G18" s="190"/>
      <c r="H18" s="190"/>
      <c r="I18" s="190">
        <v>10</v>
      </c>
      <c r="J18" s="190">
        <v>15</v>
      </c>
      <c r="K18" s="188"/>
      <c r="L18" s="187">
        <v>1</v>
      </c>
      <c r="M18" s="106"/>
      <c r="N18" s="106"/>
      <c r="O18" s="107"/>
      <c r="P18" s="107"/>
      <c r="Q18" s="107"/>
      <c r="R18" s="116"/>
      <c r="S18" s="108"/>
      <c r="T18" s="109"/>
      <c r="U18" s="108"/>
      <c r="V18" s="108"/>
      <c r="W18" s="108"/>
      <c r="X18" s="108"/>
      <c r="Y18" s="110"/>
      <c r="Z18" s="110"/>
      <c r="AA18" s="110"/>
      <c r="AB18" s="110"/>
      <c r="AC18" s="110"/>
      <c r="AD18" s="110"/>
      <c r="AE18" s="112">
        <f t="shared" si="0"/>
        <v>10</v>
      </c>
      <c r="AF18" s="112">
        <f t="shared" si="1"/>
        <v>25</v>
      </c>
      <c r="AG18" s="112">
        <f t="shared" si="2"/>
        <v>1</v>
      </c>
    </row>
    <row r="19" spans="1:39" s="113" customFormat="1" ht="42.75" customHeight="1">
      <c r="A19" s="114">
        <v>6</v>
      </c>
      <c r="B19" s="115" t="s">
        <v>136</v>
      </c>
      <c r="C19" s="99" t="s">
        <v>138</v>
      </c>
      <c r="D19" s="104"/>
      <c r="E19" s="104"/>
      <c r="F19" s="104">
        <v>1</v>
      </c>
      <c r="G19" s="190">
        <v>4</v>
      </c>
      <c r="H19" s="190"/>
      <c r="I19" s="190"/>
      <c r="J19" s="190"/>
      <c r="K19" s="188"/>
      <c r="L19" s="187">
        <v>0</v>
      </c>
      <c r="M19" s="106"/>
      <c r="N19" s="106"/>
      <c r="O19" s="107"/>
      <c r="P19" s="107"/>
      <c r="Q19" s="107"/>
      <c r="R19" s="116"/>
      <c r="S19" s="108"/>
      <c r="T19" s="109"/>
      <c r="U19" s="108"/>
      <c r="V19" s="108"/>
      <c r="W19" s="108"/>
      <c r="X19" s="108"/>
      <c r="Y19" s="110"/>
      <c r="Z19" s="110"/>
      <c r="AA19" s="110"/>
      <c r="AB19" s="110"/>
      <c r="AC19" s="110"/>
      <c r="AD19" s="110"/>
      <c r="AE19" s="112">
        <v>4</v>
      </c>
      <c r="AF19" s="112">
        <v>4</v>
      </c>
      <c r="AG19" s="169">
        <f t="shared" si="2"/>
        <v>0</v>
      </c>
    </row>
    <row r="20" spans="1:39" s="113" customFormat="1" ht="42.75" customHeight="1">
      <c r="A20" s="102">
        <v>7</v>
      </c>
      <c r="B20" s="120" t="s">
        <v>137</v>
      </c>
      <c r="C20" s="99" t="s">
        <v>139</v>
      </c>
      <c r="D20" s="104"/>
      <c r="E20" s="104"/>
      <c r="F20" s="104">
        <v>1</v>
      </c>
      <c r="G20" s="187">
        <v>2</v>
      </c>
      <c r="H20" s="187"/>
      <c r="I20" s="188"/>
      <c r="J20" s="188"/>
      <c r="K20" s="188"/>
      <c r="L20" s="187">
        <v>0</v>
      </c>
      <c r="M20" s="106"/>
      <c r="N20" s="106"/>
      <c r="O20" s="107"/>
      <c r="P20" s="107"/>
      <c r="Q20" s="107" t="s">
        <v>80</v>
      </c>
      <c r="R20" s="116"/>
      <c r="S20" s="108"/>
      <c r="T20" s="109"/>
      <c r="U20" s="108"/>
      <c r="V20" s="108"/>
      <c r="W20" s="108"/>
      <c r="X20" s="108"/>
      <c r="Y20" s="110"/>
      <c r="Z20" s="110"/>
      <c r="AA20" s="110"/>
      <c r="AB20" s="110"/>
      <c r="AC20" s="110"/>
      <c r="AD20" s="110"/>
      <c r="AE20" s="112">
        <f t="shared" si="0"/>
        <v>2</v>
      </c>
      <c r="AF20" s="112">
        <f t="shared" si="1"/>
        <v>2</v>
      </c>
      <c r="AG20" s="170">
        <f t="shared" si="2"/>
        <v>0</v>
      </c>
    </row>
    <row r="21" spans="1:39" s="124" customFormat="1" ht="32.25" customHeight="1">
      <c r="A21" s="249" t="s">
        <v>23</v>
      </c>
      <c r="B21" s="250"/>
      <c r="C21" s="122"/>
      <c r="D21" s="122"/>
      <c r="E21" s="122"/>
      <c r="F21" s="122"/>
      <c r="G21" s="122">
        <f t="shared" ref="G21:AG21" si="3">SUM(G13:G20)</f>
        <v>46</v>
      </c>
      <c r="H21" s="122">
        <f t="shared" si="3"/>
        <v>60</v>
      </c>
      <c r="I21" s="122">
        <f t="shared" si="3"/>
        <v>20</v>
      </c>
      <c r="J21" s="122">
        <f t="shared" si="3"/>
        <v>30</v>
      </c>
      <c r="K21" s="122">
        <f t="shared" si="3"/>
        <v>0</v>
      </c>
      <c r="L21" s="122">
        <f t="shared" si="3"/>
        <v>6</v>
      </c>
      <c r="M21" s="122">
        <f t="shared" si="3"/>
        <v>0</v>
      </c>
      <c r="N21" s="122">
        <f t="shared" si="3"/>
        <v>0</v>
      </c>
      <c r="O21" s="122">
        <f t="shared" si="3"/>
        <v>15</v>
      </c>
      <c r="P21" s="122">
        <f t="shared" si="3"/>
        <v>15</v>
      </c>
      <c r="Q21" s="122">
        <f t="shared" si="3"/>
        <v>0</v>
      </c>
      <c r="R21" s="122">
        <f t="shared" si="3"/>
        <v>1</v>
      </c>
      <c r="S21" s="122">
        <f t="shared" si="3"/>
        <v>0</v>
      </c>
      <c r="T21" s="122">
        <f t="shared" si="3"/>
        <v>0</v>
      </c>
      <c r="U21" s="122">
        <f t="shared" si="3"/>
        <v>15</v>
      </c>
      <c r="V21" s="122">
        <f t="shared" si="3"/>
        <v>45</v>
      </c>
      <c r="W21" s="122">
        <f t="shared" si="3"/>
        <v>0</v>
      </c>
      <c r="X21" s="122">
        <f t="shared" si="3"/>
        <v>2</v>
      </c>
      <c r="Y21" s="122">
        <f t="shared" si="3"/>
        <v>0</v>
      </c>
      <c r="Z21" s="122">
        <f t="shared" si="3"/>
        <v>0</v>
      </c>
      <c r="AA21" s="122">
        <f t="shared" si="3"/>
        <v>0</v>
      </c>
      <c r="AB21" s="122">
        <f t="shared" si="3"/>
        <v>0</v>
      </c>
      <c r="AC21" s="122">
        <f t="shared" si="3"/>
        <v>0</v>
      </c>
      <c r="AD21" s="122">
        <f t="shared" si="3"/>
        <v>0</v>
      </c>
      <c r="AE21" s="123">
        <f t="shared" si="3"/>
        <v>96</v>
      </c>
      <c r="AF21" s="123">
        <f t="shared" si="3"/>
        <v>246</v>
      </c>
      <c r="AG21" s="123">
        <f t="shared" si="3"/>
        <v>9</v>
      </c>
      <c r="AH21" s="113"/>
      <c r="AI21" s="113"/>
      <c r="AK21" s="113"/>
      <c r="AL21" s="113"/>
      <c r="AM21" s="113"/>
    </row>
    <row r="22" spans="1:39" s="113" customFormat="1" ht="32.25" customHeight="1">
      <c r="A22" s="246" t="s">
        <v>24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</row>
    <row r="23" spans="1:39" s="113" customFormat="1" ht="32.25" customHeight="1">
      <c r="A23" s="125">
        <v>1</v>
      </c>
      <c r="B23" s="126" t="s">
        <v>45</v>
      </c>
      <c r="C23" s="127" t="s">
        <v>91</v>
      </c>
      <c r="D23" s="128"/>
      <c r="E23" s="129" t="s">
        <v>43</v>
      </c>
      <c r="F23" s="128"/>
      <c r="G23" s="192">
        <v>20</v>
      </c>
      <c r="H23" s="192">
        <v>30</v>
      </c>
      <c r="I23" s="193">
        <v>20</v>
      </c>
      <c r="J23" s="193">
        <v>30</v>
      </c>
      <c r="K23" s="188"/>
      <c r="L23" s="192">
        <v>4</v>
      </c>
      <c r="M23" s="130"/>
      <c r="N23" s="130"/>
      <c r="O23" s="130">
        <v>20</v>
      </c>
      <c r="P23" s="130">
        <v>30</v>
      </c>
      <c r="Q23" s="107"/>
      <c r="R23" s="131">
        <v>2</v>
      </c>
      <c r="S23" s="108"/>
      <c r="T23" s="108"/>
      <c r="U23" s="108"/>
      <c r="V23" s="108"/>
      <c r="W23" s="108"/>
      <c r="X23" s="108"/>
      <c r="Y23" s="132"/>
      <c r="Z23" s="132"/>
      <c r="AA23" s="132"/>
      <c r="AB23" s="132"/>
      <c r="AC23" s="110"/>
      <c r="AD23" s="110"/>
      <c r="AE23" s="133">
        <f>SUM(G23,I23,K23,M23,O23,Q23,S23,U23,W23,Y23,AA23,AC23)</f>
        <v>60</v>
      </c>
      <c r="AF23" s="133">
        <f>SUM(G23:K23,M23:Q23,S23:W23,Y23:AC23,)</f>
        <v>150</v>
      </c>
      <c r="AG23" s="133">
        <f>SUM(L23,R23,X23,AD23,)</f>
        <v>6</v>
      </c>
    </row>
    <row r="24" spans="1:39" s="113" customFormat="1" ht="32.25" customHeight="1">
      <c r="A24" s="125">
        <v>2</v>
      </c>
      <c r="B24" s="126" t="s">
        <v>46</v>
      </c>
      <c r="C24" s="127" t="s">
        <v>92</v>
      </c>
      <c r="D24" s="128"/>
      <c r="E24" s="129">
        <v>4</v>
      </c>
      <c r="F24" s="128"/>
      <c r="G24" s="192"/>
      <c r="H24" s="192"/>
      <c r="I24" s="192"/>
      <c r="J24" s="192"/>
      <c r="K24" s="188"/>
      <c r="L24" s="192"/>
      <c r="M24" s="130"/>
      <c r="N24" s="130"/>
      <c r="O24" s="130"/>
      <c r="P24" s="130"/>
      <c r="Q24" s="107"/>
      <c r="R24" s="131"/>
      <c r="S24" s="108"/>
      <c r="T24" s="108"/>
      <c r="U24" s="108"/>
      <c r="V24" s="108"/>
      <c r="W24" s="108"/>
      <c r="X24" s="108"/>
      <c r="Y24" s="132">
        <v>15</v>
      </c>
      <c r="Z24" s="132">
        <v>35</v>
      </c>
      <c r="AA24" s="132">
        <v>15</v>
      </c>
      <c r="AB24" s="132">
        <v>35</v>
      </c>
      <c r="AC24" s="110"/>
      <c r="AD24" s="110">
        <v>4</v>
      </c>
      <c r="AE24" s="133">
        <f t="shared" ref="AE24:AE48" si="4">SUM(G24,I24,K24,M24,O24,Q24,S24,U24,W24,Y24,AA24,AC24)</f>
        <v>30</v>
      </c>
      <c r="AF24" s="133">
        <f t="shared" ref="AF24:AF48" si="5">SUM(G24:K24,M24:Q24,S24:W24,Y24:AC24,)</f>
        <v>100</v>
      </c>
      <c r="AG24" s="133">
        <f t="shared" ref="AG24:AG48" si="6">SUM(L24,R24,X24,AD24,)</f>
        <v>4</v>
      </c>
    </row>
    <row r="25" spans="1:39" s="113" customFormat="1" ht="32.25" customHeight="1">
      <c r="A25" s="125">
        <v>3</v>
      </c>
      <c r="B25" s="126" t="s">
        <v>83</v>
      </c>
      <c r="C25" s="127" t="s">
        <v>93</v>
      </c>
      <c r="D25" s="128"/>
      <c r="E25" s="129">
        <v>2</v>
      </c>
      <c r="F25" s="128"/>
      <c r="G25" s="192"/>
      <c r="H25" s="193"/>
      <c r="I25" s="192"/>
      <c r="J25" s="192"/>
      <c r="K25" s="188"/>
      <c r="L25" s="192"/>
      <c r="M25" s="130">
        <v>10</v>
      </c>
      <c r="N25" s="130">
        <v>15</v>
      </c>
      <c r="O25" s="130">
        <v>15</v>
      </c>
      <c r="P25" s="130">
        <v>35</v>
      </c>
      <c r="Q25" s="107"/>
      <c r="R25" s="131">
        <v>3</v>
      </c>
      <c r="S25" s="108"/>
      <c r="T25" s="108"/>
      <c r="U25" s="108"/>
      <c r="V25" s="108"/>
      <c r="W25" s="108"/>
      <c r="X25" s="108"/>
      <c r="Y25" s="132"/>
      <c r="Z25" s="132"/>
      <c r="AA25" s="132"/>
      <c r="AB25" s="132"/>
      <c r="AC25" s="110"/>
      <c r="AD25" s="110"/>
      <c r="AE25" s="133">
        <f t="shared" si="4"/>
        <v>25</v>
      </c>
      <c r="AF25" s="133">
        <f t="shared" si="5"/>
        <v>75</v>
      </c>
      <c r="AG25" s="133">
        <f t="shared" si="6"/>
        <v>3</v>
      </c>
    </row>
    <row r="26" spans="1:39" s="113" customFormat="1" ht="32.25" customHeight="1">
      <c r="A26" s="125">
        <v>4</v>
      </c>
      <c r="B26" s="126" t="s">
        <v>47</v>
      </c>
      <c r="C26" s="127" t="s">
        <v>94</v>
      </c>
      <c r="D26" s="128"/>
      <c r="E26" s="129">
        <v>4</v>
      </c>
      <c r="F26" s="128"/>
      <c r="G26" s="193"/>
      <c r="H26" s="193"/>
      <c r="I26" s="193"/>
      <c r="J26" s="193"/>
      <c r="K26" s="188"/>
      <c r="L26" s="193"/>
      <c r="M26" s="134"/>
      <c r="N26" s="134"/>
      <c r="O26" s="134"/>
      <c r="P26" s="134"/>
      <c r="Q26" s="107"/>
      <c r="R26" s="135"/>
      <c r="S26" s="108"/>
      <c r="T26" s="108"/>
      <c r="U26" s="108"/>
      <c r="V26" s="108"/>
      <c r="W26" s="108"/>
      <c r="X26" s="108"/>
      <c r="Y26" s="132">
        <v>15</v>
      </c>
      <c r="Z26" s="132">
        <v>35</v>
      </c>
      <c r="AA26" s="132">
        <v>15</v>
      </c>
      <c r="AB26" s="132">
        <v>35</v>
      </c>
      <c r="AC26" s="110"/>
      <c r="AD26" s="110">
        <v>4</v>
      </c>
      <c r="AE26" s="133">
        <f t="shared" si="4"/>
        <v>30</v>
      </c>
      <c r="AF26" s="133">
        <f t="shared" si="5"/>
        <v>100</v>
      </c>
      <c r="AG26" s="133">
        <f t="shared" si="6"/>
        <v>4</v>
      </c>
    </row>
    <row r="27" spans="1:39" s="113" customFormat="1" ht="32.25" customHeight="1">
      <c r="A27" s="125">
        <v>5</v>
      </c>
      <c r="B27" s="126" t="s">
        <v>48</v>
      </c>
      <c r="C27" s="127" t="s">
        <v>95</v>
      </c>
      <c r="D27" s="128"/>
      <c r="E27" s="129">
        <v>4</v>
      </c>
      <c r="F27" s="128"/>
      <c r="G27" s="192"/>
      <c r="H27" s="192"/>
      <c r="I27" s="192"/>
      <c r="J27" s="192"/>
      <c r="K27" s="188"/>
      <c r="L27" s="192"/>
      <c r="M27" s="130"/>
      <c r="N27" s="130"/>
      <c r="O27" s="130"/>
      <c r="P27" s="130"/>
      <c r="Q27" s="107"/>
      <c r="R27" s="131"/>
      <c r="S27" s="108"/>
      <c r="T27" s="108"/>
      <c r="U27" s="108"/>
      <c r="V27" s="108"/>
      <c r="W27" s="108"/>
      <c r="X27" s="108"/>
      <c r="Y27" s="132">
        <v>15</v>
      </c>
      <c r="Z27" s="132">
        <v>35</v>
      </c>
      <c r="AA27" s="132">
        <v>15</v>
      </c>
      <c r="AB27" s="132">
        <v>35</v>
      </c>
      <c r="AC27" s="110"/>
      <c r="AD27" s="110">
        <v>4</v>
      </c>
      <c r="AE27" s="133">
        <f t="shared" si="4"/>
        <v>30</v>
      </c>
      <c r="AF27" s="133">
        <f t="shared" si="5"/>
        <v>100</v>
      </c>
      <c r="AG27" s="133">
        <f t="shared" si="6"/>
        <v>4</v>
      </c>
    </row>
    <row r="28" spans="1:39" s="113" customFormat="1" ht="32.25" customHeight="1">
      <c r="A28" s="125">
        <v>6</v>
      </c>
      <c r="B28" s="126" t="s">
        <v>49</v>
      </c>
      <c r="C28" s="127" t="s">
        <v>96</v>
      </c>
      <c r="D28" s="128"/>
      <c r="E28" s="129">
        <v>1</v>
      </c>
      <c r="F28" s="128"/>
      <c r="G28" s="193">
        <v>10</v>
      </c>
      <c r="H28" s="193">
        <v>15</v>
      </c>
      <c r="I28" s="193">
        <v>20</v>
      </c>
      <c r="J28" s="193">
        <v>30</v>
      </c>
      <c r="K28" s="188"/>
      <c r="L28" s="193">
        <v>3</v>
      </c>
      <c r="M28" s="134"/>
      <c r="N28" s="134"/>
      <c r="O28" s="134"/>
      <c r="P28" s="134"/>
      <c r="Q28" s="107"/>
      <c r="R28" s="135"/>
      <c r="S28" s="108"/>
      <c r="T28" s="108"/>
      <c r="U28" s="108"/>
      <c r="V28" s="108"/>
      <c r="W28" s="108"/>
      <c r="X28" s="108"/>
      <c r="Y28" s="132"/>
      <c r="Z28" s="132"/>
      <c r="AA28" s="132"/>
      <c r="AB28" s="132"/>
      <c r="AC28" s="110"/>
      <c r="AD28" s="110"/>
      <c r="AE28" s="133">
        <f t="shared" si="4"/>
        <v>30</v>
      </c>
      <c r="AF28" s="133">
        <f t="shared" si="5"/>
        <v>75</v>
      </c>
      <c r="AG28" s="133">
        <f t="shared" si="6"/>
        <v>3</v>
      </c>
    </row>
    <row r="29" spans="1:39" s="113" customFormat="1" ht="32.25" customHeight="1">
      <c r="A29" s="125">
        <v>7</v>
      </c>
      <c r="B29" s="126" t="s">
        <v>50</v>
      </c>
      <c r="C29" s="127" t="s">
        <v>97</v>
      </c>
      <c r="D29" s="128"/>
      <c r="E29" s="129">
        <v>4</v>
      </c>
      <c r="F29" s="128"/>
      <c r="G29" s="193"/>
      <c r="H29" s="193"/>
      <c r="I29" s="193"/>
      <c r="J29" s="193"/>
      <c r="K29" s="188"/>
      <c r="L29" s="193"/>
      <c r="M29" s="134"/>
      <c r="N29" s="134"/>
      <c r="O29" s="134"/>
      <c r="P29" s="134"/>
      <c r="Q29" s="107"/>
      <c r="R29" s="134"/>
      <c r="S29" s="108"/>
      <c r="T29" s="108"/>
      <c r="U29" s="108"/>
      <c r="V29" s="108"/>
      <c r="W29" s="108"/>
      <c r="X29" s="108"/>
      <c r="Y29" s="132">
        <v>10</v>
      </c>
      <c r="Z29" s="132">
        <v>15</v>
      </c>
      <c r="AA29" s="132"/>
      <c r="AB29" s="132"/>
      <c r="AC29" s="110"/>
      <c r="AD29" s="110">
        <v>1</v>
      </c>
      <c r="AE29" s="133">
        <f t="shared" si="4"/>
        <v>10</v>
      </c>
      <c r="AF29" s="133">
        <f t="shared" si="5"/>
        <v>25</v>
      </c>
      <c r="AG29" s="133">
        <f t="shared" si="6"/>
        <v>1</v>
      </c>
    </row>
    <row r="30" spans="1:39" s="113" customFormat="1" ht="32.25" customHeight="1">
      <c r="A30" s="125">
        <v>8</v>
      </c>
      <c r="B30" s="126" t="s">
        <v>51</v>
      </c>
      <c r="C30" s="127" t="s">
        <v>98</v>
      </c>
      <c r="D30" s="128"/>
      <c r="E30" s="129">
        <v>4</v>
      </c>
      <c r="F30" s="128"/>
      <c r="G30" s="192"/>
      <c r="H30" s="192"/>
      <c r="I30" s="192"/>
      <c r="J30" s="192"/>
      <c r="K30" s="188"/>
      <c r="L30" s="192"/>
      <c r="M30" s="130"/>
      <c r="N30" s="130"/>
      <c r="O30" s="130"/>
      <c r="P30" s="130"/>
      <c r="Q30" s="107"/>
      <c r="R30" s="130"/>
      <c r="S30" s="108"/>
      <c r="T30" s="108"/>
      <c r="U30" s="108"/>
      <c r="V30" s="108"/>
      <c r="W30" s="108"/>
      <c r="X30" s="108"/>
      <c r="Y30" s="132">
        <v>10</v>
      </c>
      <c r="Z30" s="132">
        <v>15</v>
      </c>
      <c r="AA30" s="132"/>
      <c r="AB30" s="132"/>
      <c r="AC30" s="110"/>
      <c r="AD30" s="110">
        <v>1</v>
      </c>
      <c r="AE30" s="133">
        <f t="shared" si="4"/>
        <v>10</v>
      </c>
      <c r="AF30" s="133">
        <f t="shared" si="5"/>
        <v>25</v>
      </c>
      <c r="AG30" s="133">
        <f t="shared" si="6"/>
        <v>1</v>
      </c>
    </row>
    <row r="31" spans="1:39" s="113" customFormat="1" ht="32.25" customHeight="1">
      <c r="A31" s="125">
        <v>9</v>
      </c>
      <c r="B31" s="126" t="s">
        <v>52</v>
      </c>
      <c r="C31" s="127" t="s">
        <v>99</v>
      </c>
      <c r="D31" s="128"/>
      <c r="E31" s="129">
        <v>4</v>
      </c>
      <c r="F31" s="128"/>
      <c r="G31" s="192"/>
      <c r="H31" s="192"/>
      <c r="I31" s="192"/>
      <c r="J31" s="192"/>
      <c r="K31" s="188"/>
      <c r="L31" s="192"/>
      <c r="M31" s="134"/>
      <c r="N31" s="134"/>
      <c r="O31" s="134"/>
      <c r="P31" s="134"/>
      <c r="Q31" s="107"/>
      <c r="R31" s="134"/>
      <c r="S31" s="108"/>
      <c r="T31" s="108"/>
      <c r="U31" s="108"/>
      <c r="V31" s="108"/>
      <c r="W31" s="108"/>
      <c r="X31" s="108"/>
      <c r="Y31" s="132">
        <v>10</v>
      </c>
      <c r="Z31" s="132">
        <v>15</v>
      </c>
      <c r="AA31" s="132">
        <v>15</v>
      </c>
      <c r="AB31" s="132">
        <v>10</v>
      </c>
      <c r="AC31" s="110"/>
      <c r="AD31" s="110">
        <v>2</v>
      </c>
      <c r="AE31" s="133">
        <f t="shared" si="4"/>
        <v>25</v>
      </c>
      <c r="AF31" s="133">
        <f t="shared" si="5"/>
        <v>50</v>
      </c>
      <c r="AG31" s="133">
        <f t="shared" si="6"/>
        <v>2</v>
      </c>
    </row>
    <row r="32" spans="1:39" s="113" customFormat="1" ht="32.25" customHeight="1">
      <c r="A32" s="125">
        <v>10</v>
      </c>
      <c r="B32" s="126" t="s">
        <v>53</v>
      </c>
      <c r="C32" s="127" t="s">
        <v>100</v>
      </c>
      <c r="D32" s="128"/>
      <c r="E32" s="129">
        <v>4</v>
      </c>
      <c r="F32" s="128"/>
      <c r="G32" s="192"/>
      <c r="H32" s="192"/>
      <c r="I32" s="192"/>
      <c r="J32" s="192"/>
      <c r="K32" s="188"/>
      <c r="L32" s="192"/>
      <c r="M32" s="134"/>
      <c r="N32" s="134"/>
      <c r="O32" s="134"/>
      <c r="P32" s="134"/>
      <c r="Q32" s="107"/>
      <c r="R32" s="134"/>
      <c r="S32" s="108"/>
      <c r="T32" s="108"/>
      <c r="U32" s="108"/>
      <c r="V32" s="108"/>
      <c r="W32" s="108"/>
      <c r="X32" s="108"/>
      <c r="Y32" s="132">
        <v>10</v>
      </c>
      <c r="Z32" s="132">
        <v>15</v>
      </c>
      <c r="AA32" s="132">
        <v>10</v>
      </c>
      <c r="AB32" s="132">
        <v>15</v>
      </c>
      <c r="AC32" s="110"/>
      <c r="AD32" s="110">
        <v>2</v>
      </c>
      <c r="AE32" s="133">
        <f t="shared" si="4"/>
        <v>20</v>
      </c>
      <c r="AF32" s="133">
        <f t="shared" si="5"/>
        <v>50</v>
      </c>
      <c r="AG32" s="133">
        <f t="shared" si="6"/>
        <v>2</v>
      </c>
    </row>
    <row r="33" spans="1:33" s="113" customFormat="1" ht="32.25" customHeight="1">
      <c r="A33" s="125">
        <v>11</v>
      </c>
      <c r="B33" s="126" t="s">
        <v>54</v>
      </c>
      <c r="C33" s="127" t="s">
        <v>101</v>
      </c>
      <c r="D33" s="128"/>
      <c r="E33" s="129">
        <v>2</v>
      </c>
      <c r="F33" s="128"/>
      <c r="G33" s="192"/>
      <c r="H33" s="192"/>
      <c r="I33" s="192"/>
      <c r="J33" s="192"/>
      <c r="K33" s="188"/>
      <c r="L33" s="192"/>
      <c r="M33" s="134">
        <v>15</v>
      </c>
      <c r="N33" s="134">
        <v>35</v>
      </c>
      <c r="O33" s="134"/>
      <c r="P33" s="134"/>
      <c r="Q33" s="107"/>
      <c r="R33" s="134">
        <v>2</v>
      </c>
      <c r="S33" s="108"/>
      <c r="T33" s="108"/>
      <c r="U33" s="108"/>
      <c r="V33" s="108"/>
      <c r="W33" s="108"/>
      <c r="X33" s="108"/>
      <c r="Y33" s="132"/>
      <c r="Z33" s="132"/>
      <c r="AA33" s="132"/>
      <c r="AB33" s="132"/>
      <c r="AC33" s="110"/>
      <c r="AD33" s="110"/>
      <c r="AE33" s="133">
        <f t="shared" si="4"/>
        <v>15</v>
      </c>
      <c r="AF33" s="133">
        <f t="shared" si="5"/>
        <v>50</v>
      </c>
      <c r="AG33" s="133">
        <f t="shared" si="6"/>
        <v>2</v>
      </c>
    </row>
    <row r="34" spans="1:33" s="113" customFormat="1" ht="54.75" customHeight="1">
      <c r="A34" s="125">
        <v>12</v>
      </c>
      <c r="B34" s="126" t="s">
        <v>55</v>
      </c>
      <c r="C34" s="127" t="s">
        <v>102</v>
      </c>
      <c r="D34" s="128"/>
      <c r="E34" s="129">
        <v>2</v>
      </c>
      <c r="F34" s="128"/>
      <c r="G34" s="193"/>
      <c r="H34" s="193"/>
      <c r="I34" s="193"/>
      <c r="J34" s="193"/>
      <c r="K34" s="188"/>
      <c r="L34" s="193"/>
      <c r="M34" s="134">
        <v>10</v>
      </c>
      <c r="N34" s="134">
        <v>15</v>
      </c>
      <c r="O34" s="130">
        <v>15</v>
      </c>
      <c r="P34" s="130">
        <v>35</v>
      </c>
      <c r="Q34" s="107"/>
      <c r="R34" s="134">
        <v>3</v>
      </c>
      <c r="S34" s="108"/>
      <c r="T34" s="108"/>
      <c r="U34" s="108"/>
      <c r="V34" s="108"/>
      <c r="W34" s="108"/>
      <c r="X34" s="108"/>
      <c r="Y34" s="132"/>
      <c r="Z34" s="132"/>
      <c r="AA34" s="132"/>
      <c r="AB34" s="132"/>
      <c r="AC34" s="110"/>
      <c r="AD34" s="110"/>
      <c r="AE34" s="133">
        <f t="shared" si="4"/>
        <v>25</v>
      </c>
      <c r="AF34" s="133">
        <f t="shared" si="5"/>
        <v>75</v>
      </c>
      <c r="AG34" s="133">
        <f t="shared" si="6"/>
        <v>3</v>
      </c>
    </row>
    <row r="35" spans="1:33" s="113" customFormat="1" ht="48.75" customHeight="1">
      <c r="A35" s="125">
        <v>13</v>
      </c>
      <c r="B35" s="126" t="s">
        <v>56</v>
      </c>
      <c r="C35" s="127" t="s">
        <v>103</v>
      </c>
      <c r="D35" s="128"/>
      <c r="E35" s="129">
        <v>1</v>
      </c>
      <c r="F35" s="128"/>
      <c r="G35" s="192">
        <v>10</v>
      </c>
      <c r="H35" s="192">
        <v>15</v>
      </c>
      <c r="I35" s="193">
        <v>10</v>
      </c>
      <c r="J35" s="193">
        <v>15</v>
      </c>
      <c r="K35" s="188"/>
      <c r="L35" s="192">
        <v>2</v>
      </c>
      <c r="M35" s="130"/>
      <c r="N35" s="130"/>
      <c r="O35" s="130"/>
      <c r="P35" s="130"/>
      <c r="Q35" s="107"/>
      <c r="R35" s="130"/>
      <c r="S35" s="136"/>
      <c r="T35" s="136"/>
      <c r="U35" s="108"/>
      <c r="V35" s="108"/>
      <c r="W35" s="108"/>
      <c r="X35" s="136"/>
      <c r="Y35" s="132"/>
      <c r="Z35" s="132"/>
      <c r="AA35" s="132"/>
      <c r="AB35" s="132"/>
      <c r="AC35" s="110"/>
      <c r="AD35" s="110"/>
      <c r="AE35" s="133">
        <f t="shared" si="4"/>
        <v>20</v>
      </c>
      <c r="AF35" s="133">
        <f t="shared" si="5"/>
        <v>50</v>
      </c>
      <c r="AG35" s="133">
        <f t="shared" si="6"/>
        <v>2</v>
      </c>
    </row>
    <row r="36" spans="1:33" s="113" customFormat="1" ht="32.25" customHeight="1">
      <c r="A36" s="125">
        <v>14</v>
      </c>
      <c r="B36" s="126" t="s">
        <v>57</v>
      </c>
      <c r="C36" s="127" t="s">
        <v>104</v>
      </c>
      <c r="D36" s="128"/>
      <c r="E36" s="129" t="s">
        <v>43</v>
      </c>
      <c r="F36" s="128"/>
      <c r="G36" s="192"/>
      <c r="H36" s="192"/>
      <c r="I36" s="192">
        <v>15</v>
      </c>
      <c r="J36" s="192">
        <v>35</v>
      </c>
      <c r="K36" s="188"/>
      <c r="L36" s="192">
        <v>2</v>
      </c>
      <c r="M36" s="130"/>
      <c r="N36" s="130"/>
      <c r="O36" s="130">
        <v>15</v>
      </c>
      <c r="P36" s="130">
        <v>35</v>
      </c>
      <c r="Q36" s="107"/>
      <c r="R36" s="130">
        <v>2</v>
      </c>
      <c r="S36" s="108"/>
      <c r="T36" s="136"/>
      <c r="U36" s="136"/>
      <c r="V36" s="108"/>
      <c r="W36" s="108"/>
      <c r="X36" s="108"/>
      <c r="Y36" s="110"/>
      <c r="Z36" s="110"/>
      <c r="AA36" s="110"/>
      <c r="AB36" s="110"/>
      <c r="AC36" s="110"/>
      <c r="AD36" s="110"/>
      <c r="AE36" s="133">
        <f t="shared" si="4"/>
        <v>30</v>
      </c>
      <c r="AF36" s="133">
        <f t="shared" si="5"/>
        <v>100</v>
      </c>
      <c r="AG36" s="133">
        <f t="shared" si="6"/>
        <v>4</v>
      </c>
    </row>
    <row r="37" spans="1:33" s="113" customFormat="1" ht="32.25" customHeight="1">
      <c r="A37" s="125">
        <v>15</v>
      </c>
      <c r="B37" s="126" t="s">
        <v>35</v>
      </c>
      <c r="C37" s="127" t="s">
        <v>105</v>
      </c>
      <c r="D37" s="137">
        <v>1</v>
      </c>
      <c r="E37" s="129">
        <v>1</v>
      </c>
      <c r="F37" s="128">
        <v>1</v>
      </c>
      <c r="G37" s="193">
        <v>20</v>
      </c>
      <c r="H37" s="193">
        <v>30</v>
      </c>
      <c r="I37" s="193">
        <v>20</v>
      </c>
      <c r="J37" s="193">
        <v>30</v>
      </c>
      <c r="K37" s="188"/>
      <c r="L37" s="188">
        <v>4</v>
      </c>
      <c r="M37" s="130"/>
      <c r="N37" s="130"/>
      <c r="O37" s="130"/>
      <c r="P37" s="130"/>
      <c r="Q37" s="107"/>
      <c r="R37" s="107"/>
      <c r="S37" s="138"/>
      <c r="T37" s="138"/>
      <c r="U37" s="138"/>
      <c r="V37" s="138"/>
      <c r="W37" s="108"/>
      <c r="X37" s="108"/>
      <c r="Y37" s="132"/>
      <c r="Z37" s="132"/>
      <c r="AA37" s="132"/>
      <c r="AB37" s="132"/>
      <c r="AC37" s="110"/>
      <c r="AD37" s="110"/>
      <c r="AE37" s="133">
        <f t="shared" si="4"/>
        <v>40</v>
      </c>
      <c r="AF37" s="133">
        <f t="shared" si="5"/>
        <v>100</v>
      </c>
      <c r="AG37" s="133">
        <f t="shared" si="6"/>
        <v>4</v>
      </c>
    </row>
    <row r="38" spans="1:33" s="113" customFormat="1" ht="32.25" customHeight="1">
      <c r="A38" s="125">
        <v>16</v>
      </c>
      <c r="B38" s="126" t="s">
        <v>34</v>
      </c>
      <c r="C38" s="127" t="s">
        <v>106</v>
      </c>
      <c r="D38" s="137">
        <v>2</v>
      </c>
      <c r="E38" s="129">
        <v>2</v>
      </c>
      <c r="F38" s="128">
        <v>2</v>
      </c>
      <c r="G38" s="193"/>
      <c r="H38" s="193"/>
      <c r="I38" s="193"/>
      <c r="J38" s="193"/>
      <c r="K38" s="188"/>
      <c r="L38" s="188"/>
      <c r="M38" s="130">
        <v>10</v>
      </c>
      <c r="N38" s="130">
        <v>15</v>
      </c>
      <c r="O38" s="130">
        <v>20</v>
      </c>
      <c r="P38" s="130">
        <v>30</v>
      </c>
      <c r="Q38" s="107"/>
      <c r="R38" s="107">
        <v>3</v>
      </c>
      <c r="S38" s="138"/>
      <c r="T38" s="138"/>
      <c r="U38" s="138"/>
      <c r="V38" s="138"/>
      <c r="W38" s="108"/>
      <c r="X38" s="108"/>
      <c r="Y38" s="132"/>
      <c r="Z38" s="132"/>
      <c r="AA38" s="132"/>
      <c r="AB38" s="132"/>
      <c r="AC38" s="110"/>
      <c r="AD38" s="110"/>
      <c r="AE38" s="133">
        <f t="shared" si="4"/>
        <v>30</v>
      </c>
      <c r="AF38" s="133">
        <f t="shared" si="5"/>
        <v>75</v>
      </c>
      <c r="AG38" s="133">
        <f t="shared" si="6"/>
        <v>3</v>
      </c>
    </row>
    <row r="39" spans="1:33" s="113" customFormat="1" ht="32.25" customHeight="1">
      <c r="A39" s="125">
        <v>17</v>
      </c>
      <c r="B39" s="126" t="s">
        <v>33</v>
      </c>
      <c r="C39" s="127" t="s">
        <v>107</v>
      </c>
      <c r="D39" s="137">
        <v>3</v>
      </c>
      <c r="E39" s="129">
        <v>3</v>
      </c>
      <c r="F39" s="128">
        <v>3</v>
      </c>
      <c r="G39" s="193"/>
      <c r="H39" s="193"/>
      <c r="I39" s="193"/>
      <c r="J39" s="193"/>
      <c r="K39" s="188"/>
      <c r="L39" s="188"/>
      <c r="M39" s="130"/>
      <c r="N39" s="130"/>
      <c r="O39" s="130"/>
      <c r="P39" s="130"/>
      <c r="Q39" s="107"/>
      <c r="R39" s="107"/>
      <c r="S39" s="138">
        <v>10</v>
      </c>
      <c r="T39" s="138">
        <v>15</v>
      </c>
      <c r="U39" s="138">
        <v>20</v>
      </c>
      <c r="V39" s="138">
        <v>30</v>
      </c>
      <c r="W39" s="108"/>
      <c r="X39" s="108">
        <v>3</v>
      </c>
      <c r="Y39" s="139"/>
      <c r="Z39" s="132"/>
      <c r="AA39" s="139"/>
      <c r="AB39" s="139"/>
      <c r="AC39" s="110"/>
      <c r="AD39" s="110"/>
      <c r="AE39" s="133">
        <f t="shared" si="4"/>
        <v>30</v>
      </c>
      <c r="AF39" s="133">
        <f t="shared" si="5"/>
        <v>75</v>
      </c>
      <c r="AG39" s="133">
        <f t="shared" si="6"/>
        <v>3</v>
      </c>
    </row>
    <row r="40" spans="1:33" s="113" customFormat="1" ht="32.25" customHeight="1">
      <c r="A40" s="125">
        <v>18</v>
      </c>
      <c r="B40" s="126" t="s">
        <v>58</v>
      </c>
      <c r="C40" s="127" t="s">
        <v>108</v>
      </c>
      <c r="D40" s="137">
        <v>4</v>
      </c>
      <c r="E40" s="129">
        <v>4</v>
      </c>
      <c r="F40" s="128">
        <v>4</v>
      </c>
      <c r="G40" s="193"/>
      <c r="H40" s="193"/>
      <c r="I40" s="193"/>
      <c r="J40" s="193"/>
      <c r="K40" s="188"/>
      <c r="L40" s="188"/>
      <c r="M40" s="130"/>
      <c r="N40" s="130"/>
      <c r="O40" s="130"/>
      <c r="P40" s="130"/>
      <c r="Q40" s="107"/>
      <c r="R40" s="107"/>
      <c r="S40" s="138"/>
      <c r="T40" s="138"/>
      <c r="U40" s="138"/>
      <c r="V40" s="138"/>
      <c r="W40" s="108"/>
      <c r="X40" s="136"/>
      <c r="Y40" s="132">
        <v>10</v>
      </c>
      <c r="Z40" s="132">
        <v>15</v>
      </c>
      <c r="AA40" s="132">
        <v>20</v>
      </c>
      <c r="AB40" s="132">
        <v>30</v>
      </c>
      <c r="AC40" s="110"/>
      <c r="AD40" s="110">
        <v>3</v>
      </c>
      <c r="AE40" s="133">
        <f t="shared" si="4"/>
        <v>30</v>
      </c>
      <c r="AF40" s="133">
        <f t="shared" si="5"/>
        <v>75</v>
      </c>
      <c r="AG40" s="133">
        <f t="shared" si="6"/>
        <v>3</v>
      </c>
    </row>
    <row r="41" spans="1:33" s="113" customFormat="1" ht="32.25" customHeight="1">
      <c r="A41" s="125">
        <v>19</v>
      </c>
      <c r="B41" s="126" t="s">
        <v>59</v>
      </c>
      <c r="C41" s="127" t="s">
        <v>109</v>
      </c>
      <c r="D41" s="137"/>
      <c r="E41" s="129">
        <v>2</v>
      </c>
      <c r="F41" s="128"/>
      <c r="G41" s="193"/>
      <c r="H41" s="193"/>
      <c r="I41" s="193"/>
      <c r="J41" s="193"/>
      <c r="K41" s="188"/>
      <c r="L41" s="188"/>
      <c r="M41" s="130">
        <v>10</v>
      </c>
      <c r="N41" s="130">
        <v>15</v>
      </c>
      <c r="O41" s="130"/>
      <c r="P41" s="130"/>
      <c r="Q41" s="107"/>
      <c r="R41" s="107">
        <v>1</v>
      </c>
      <c r="S41" s="138"/>
      <c r="T41" s="138"/>
      <c r="U41" s="138"/>
      <c r="V41" s="138"/>
      <c r="W41" s="108"/>
      <c r="X41" s="108"/>
      <c r="Y41" s="132"/>
      <c r="Z41" s="132"/>
      <c r="AA41" s="132"/>
      <c r="AB41" s="132"/>
      <c r="AC41" s="110"/>
      <c r="AD41" s="110"/>
      <c r="AE41" s="133">
        <f t="shared" si="4"/>
        <v>10</v>
      </c>
      <c r="AF41" s="133">
        <f t="shared" si="5"/>
        <v>25</v>
      </c>
      <c r="AG41" s="133">
        <f t="shared" si="6"/>
        <v>1</v>
      </c>
    </row>
    <row r="42" spans="1:33" s="113" customFormat="1" ht="53.25" customHeight="1">
      <c r="A42" s="125">
        <v>20</v>
      </c>
      <c r="B42" s="126" t="s">
        <v>32</v>
      </c>
      <c r="C42" s="127" t="s">
        <v>110</v>
      </c>
      <c r="D42" s="137"/>
      <c r="E42" s="129">
        <v>1</v>
      </c>
      <c r="F42" s="128"/>
      <c r="G42" s="193">
        <v>15</v>
      </c>
      <c r="H42" s="193">
        <v>35</v>
      </c>
      <c r="I42" s="193"/>
      <c r="J42" s="193"/>
      <c r="K42" s="188"/>
      <c r="L42" s="188">
        <v>2</v>
      </c>
      <c r="M42" s="130"/>
      <c r="N42" s="130"/>
      <c r="O42" s="130"/>
      <c r="P42" s="130"/>
      <c r="Q42" s="107"/>
      <c r="R42" s="107"/>
      <c r="S42" s="138"/>
      <c r="T42" s="138"/>
      <c r="U42" s="138"/>
      <c r="V42" s="138"/>
      <c r="W42" s="108"/>
      <c r="X42" s="108"/>
      <c r="Y42" s="132"/>
      <c r="Z42" s="132"/>
      <c r="AA42" s="132"/>
      <c r="AB42" s="132"/>
      <c r="AC42" s="110"/>
      <c r="AD42" s="110"/>
      <c r="AE42" s="133">
        <f t="shared" si="4"/>
        <v>15</v>
      </c>
      <c r="AF42" s="133">
        <f t="shared" si="5"/>
        <v>50</v>
      </c>
      <c r="AG42" s="133">
        <f t="shared" si="6"/>
        <v>2</v>
      </c>
    </row>
    <row r="43" spans="1:33" s="113" customFormat="1" ht="32.25" customHeight="1">
      <c r="A43" s="125">
        <v>21</v>
      </c>
      <c r="B43" s="126" t="s">
        <v>60</v>
      </c>
      <c r="C43" s="127" t="s">
        <v>111</v>
      </c>
      <c r="D43" s="137"/>
      <c r="E43" s="129">
        <v>4</v>
      </c>
      <c r="F43" s="128"/>
      <c r="G43" s="193"/>
      <c r="H43" s="193"/>
      <c r="I43" s="193"/>
      <c r="J43" s="193"/>
      <c r="K43" s="188"/>
      <c r="L43" s="188"/>
      <c r="M43" s="130"/>
      <c r="N43" s="130"/>
      <c r="O43" s="130"/>
      <c r="P43" s="130"/>
      <c r="Q43" s="107"/>
      <c r="R43" s="107"/>
      <c r="S43" s="138"/>
      <c r="T43" s="138"/>
      <c r="U43" s="138"/>
      <c r="V43" s="138"/>
      <c r="W43" s="108"/>
      <c r="X43" s="108"/>
      <c r="Y43" s="132">
        <v>10</v>
      </c>
      <c r="Z43" s="132">
        <v>15</v>
      </c>
      <c r="AA43" s="140">
        <v>5</v>
      </c>
      <c r="AB43" s="140">
        <v>20</v>
      </c>
      <c r="AC43" s="110"/>
      <c r="AD43" s="110">
        <v>2</v>
      </c>
      <c r="AE43" s="133">
        <f t="shared" si="4"/>
        <v>15</v>
      </c>
      <c r="AF43" s="133">
        <f t="shared" si="5"/>
        <v>50</v>
      </c>
      <c r="AG43" s="133">
        <f t="shared" si="6"/>
        <v>2</v>
      </c>
    </row>
    <row r="44" spans="1:33" s="113" customFormat="1" ht="45.75" customHeight="1">
      <c r="A44" s="125">
        <v>22</v>
      </c>
      <c r="B44" s="126" t="s">
        <v>61</v>
      </c>
      <c r="C44" s="127" t="s">
        <v>112</v>
      </c>
      <c r="D44" s="137"/>
      <c r="E44" s="129">
        <v>4</v>
      </c>
      <c r="F44" s="128"/>
      <c r="G44" s="193"/>
      <c r="H44" s="193"/>
      <c r="I44" s="193"/>
      <c r="J44" s="193"/>
      <c r="K44" s="188"/>
      <c r="L44" s="188"/>
      <c r="M44" s="130"/>
      <c r="N44" s="130"/>
      <c r="O44" s="130"/>
      <c r="P44" s="130"/>
      <c r="Q44" s="107"/>
      <c r="R44" s="107"/>
      <c r="S44" s="138"/>
      <c r="T44" s="138"/>
      <c r="U44" s="138"/>
      <c r="V44" s="138"/>
      <c r="W44" s="108"/>
      <c r="X44" s="108"/>
      <c r="Y44" s="132">
        <v>10</v>
      </c>
      <c r="Z44" s="132">
        <v>15</v>
      </c>
      <c r="AA44" s="132"/>
      <c r="AB44" s="132"/>
      <c r="AC44" s="110"/>
      <c r="AD44" s="110">
        <v>1</v>
      </c>
      <c r="AE44" s="133">
        <f t="shared" si="4"/>
        <v>10</v>
      </c>
      <c r="AF44" s="133">
        <f t="shared" si="5"/>
        <v>25</v>
      </c>
      <c r="AG44" s="133">
        <f t="shared" si="6"/>
        <v>1</v>
      </c>
    </row>
    <row r="45" spans="1:33" s="113" customFormat="1" ht="38.25" customHeight="1">
      <c r="A45" s="125">
        <v>23</v>
      </c>
      <c r="B45" s="126" t="s">
        <v>62</v>
      </c>
      <c r="C45" s="127" t="s">
        <v>113</v>
      </c>
      <c r="D45" s="137">
        <v>2</v>
      </c>
      <c r="E45" s="129">
        <v>2</v>
      </c>
      <c r="F45" s="128">
        <v>2</v>
      </c>
      <c r="G45" s="193"/>
      <c r="H45" s="193"/>
      <c r="I45" s="193"/>
      <c r="J45" s="193"/>
      <c r="K45" s="188"/>
      <c r="L45" s="188"/>
      <c r="M45" s="130">
        <v>10</v>
      </c>
      <c r="N45" s="130">
        <v>15</v>
      </c>
      <c r="O45" s="130">
        <v>20</v>
      </c>
      <c r="P45" s="130">
        <v>30</v>
      </c>
      <c r="Q45" s="107"/>
      <c r="R45" s="107">
        <v>3</v>
      </c>
      <c r="S45" s="138"/>
      <c r="T45" s="138"/>
      <c r="U45" s="138"/>
      <c r="V45" s="138"/>
      <c r="W45" s="108"/>
      <c r="X45" s="108"/>
      <c r="Y45" s="132"/>
      <c r="Z45" s="132"/>
      <c r="AA45" s="132"/>
      <c r="AB45" s="132"/>
      <c r="AC45" s="110"/>
      <c r="AD45" s="110"/>
      <c r="AE45" s="133">
        <f t="shared" si="4"/>
        <v>30</v>
      </c>
      <c r="AF45" s="133">
        <f t="shared" si="5"/>
        <v>75</v>
      </c>
      <c r="AG45" s="133">
        <f t="shared" si="6"/>
        <v>3</v>
      </c>
    </row>
    <row r="46" spans="1:33" s="113" customFormat="1" ht="57.75" customHeight="1">
      <c r="A46" s="125">
        <v>24</v>
      </c>
      <c r="B46" s="126" t="s">
        <v>63</v>
      </c>
      <c r="C46" s="127" t="s">
        <v>114</v>
      </c>
      <c r="D46" s="137"/>
      <c r="E46" s="129">
        <v>1</v>
      </c>
      <c r="F46" s="128"/>
      <c r="G46" s="193">
        <v>20</v>
      </c>
      <c r="H46" s="193">
        <v>30</v>
      </c>
      <c r="I46" s="193"/>
      <c r="J46" s="193"/>
      <c r="K46" s="188"/>
      <c r="L46" s="188">
        <v>2</v>
      </c>
      <c r="M46" s="130"/>
      <c r="N46" s="130"/>
      <c r="O46" s="130"/>
      <c r="P46" s="130"/>
      <c r="Q46" s="107"/>
      <c r="R46" s="107"/>
      <c r="S46" s="138"/>
      <c r="T46" s="138"/>
      <c r="U46" s="138"/>
      <c r="V46" s="138"/>
      <c r="W46" s="108"/>
      <c r="X46" s="108"/>
      <c r="Y46" s="132"/>
      <c r="Z46" s="132"/>
      <c r="AA46" s="132"/>
      <c r="AB46" s="132"/>
      <c r="AC46" s="110"/>
      <c r="AD46" s="110"/>
      <c r="AE46" s="133">
        <f t="shared" si="4"/>
        <v>20</v>
      </c>
      <c r="AF46" s="133">
        <f t="shared" si="5"/>
        <v>50</v>
      </c>
      <c r="AG46" s="133">
        <f t="shared" si="6"/>
        <v>2</v>
      </c>
    </row>
    <row r="47" spans="1:33" s="113" customFormat="1" ht="51.75" customHeight="1">
      <c r="A47" s="125">
        <v>25</v>
      </c>
      <c r="B47" s="141" t="s">
        <v>84</v>
      </c>
      <c r="C47" s="127" t="s">
        <v>115</v>
      </c>
      <c r="D47" s="137">
        <v>3</v>
      </c>
      <c r="E47" s="129">
        <v>3</v>
      </c>
      <c r="F47" s="142">
        <v>3</v>
      </c>
      <c r="G47" s="193"/>
      <c r="H47" s="193"/>
      <c r="I47" s="193"/>
      <c r="J47" s="193"/>
      <c r="K47" s="188"/>
      <c r="L47" s="194"/>
      <c r="M47" s="130"/>
      <c r="N47" s="130"/>
      <c r="O47" s="130"/>
      <c r="P47" s="130"/>
      <c r="Q47" s="107"/>
      <c r="R47" s="143"/>
      <c r="S47" s="138">
        <v>10</v>
      </c>
      <c r="T47" s="138">
        <v>15</v>
      </c>
      <c r="U47" s="138">
        <v>15</v>
      </c>
      <c r="V47" s="138">
        <v>35</v>
      </c>
      <c r="W47" s="108"/>
      <c r="X47" s="144">
        <v>3</v>
      </c>
      <c r="Y47" s="132"/>
      <c r="Z47" s="132"/>
      <c r="AA47" s="132"/>
      <c r="AB47" s="132"/>
      <c r="AC47" s="110"/>
      <c r="AD47" s="145"/>
      <c r="AE47" s="133">
        <f t="shared" si="4"/>
        <v>25</v>
      </c>
      <c r="AF47" s="133">
        <f t="shared" si="5"/>
        <v>75</v>
      </c>
      <c r="AG47" s="133">
        <f t="shared" si="6"/>
        <v>3</v>
      </c>
    </row>
    <row r="48" spans="1:33" s="113" customFormat="1" ht="32.25" customHeight="1">
      <c r="A48" s="125">
        <v>26</v>
      </c>
      <c r="B48" s="126" t="s">
        <v>64</v>
      </c>
      <c r="C48" s="127" t="s">
        <v>116</v>
      </c>
      <c r="D48" s="128">
        <v>1</v>
      </c>
      <c r="E48" s="128">
        <v>1</v>
      </c>
      <c r="F48" s="128">
        <v>1</v>
      </c>
      <c r="G48" s="188">
        <v>10</v>
      </c>
      <c r="H48" s="188">
        <v>15</v>
      </c>
      <c r="I48" s="188">
        <v>25</v>
      </c>
      <c r="J48" s="188">
        <v>25</v>
      </c>
      <c r="K48" s="188"/>
      <c r="L48" s="188">
        <v>3</v>
      </c>
      <c r="M48" s="107"/>
      <c r="N48" s="107"/>
      <c r="O48" s="107"/>
      <c r="P48" s="107"/>
      <c r="Q48" s="107"/>
      <c r="R48" s="107"/>
      <c r="S48" s="108"/>
      <c r="T48" s="108"/>
      <c r="U48" s="108"/>
      <c r="V48" s="108"/>
      <c r="W48" s="108"/>
      <c r="X48" s="108"/>
      <c r="Y48" s="110"/>
      <c r="Z48" s="110"/>
      <c r="AA48" s="110"/>
      <c r="AB48" s="110"/>
      <c r="AC48" s="110"/>
      <c r="AD48" s="110"/>
      <c r="AE48" s="133">
        <f t="shared" si="4"/>
        <v>35</v>
      </c>
      <c r="AF48" s="133">
        <f t="shared" si="5"/>
        <v>75</v>
      </c>
      <c r="AG48" s="133">
        <f t="shared" si="6"/>
        <v>3</v>
      </c>
    </row>
    <row r="49" spans="1:39" s="124" customFormat="1" ht="32.25" customHeight="1">
      <c r="A49" s="249" t="s">
        <v>23</v>
      </c>
      <c r="B49" s="250"/>
      <c r="C49" s="122"/>
      <c r="D49" s="122"/>
      <c r="E49" s="122"/>
      <c r="F49" s="122"/>
      <c r="G49" s="122">
        <f t="shared" ref="G49:AG49" si="7">SUM(G23:G48)</f>
        <v>105</v>
      </c>
      <c r="H49" s="122">
        <f t="shared" si="7"/>
        <v>170</v>
      </c>
      <c r="I49" s="122">
        <f t="shared" si="7"/>
        <v>110</v>
      </c>
      <c r="J49" s="122">
        <f t="shared" si="7"/>
        <v>165</v>
      </c>
      <c r="K49" s="122">
        <f t="shared" si="7"/>
        <v>0</v>
      </c>
      <c r="L49" s="122">
        <f t="shared" si="7"/>
        <v>22</v>
      </c>
      <c r="M49" s="122">
        <f t="shared" si="7"/>
        <v>65</v>
      </c>
      <c r="N49" s="122">
        <f t="shared" si="7"/>
        <v>110</v>
      </c>
      <c r="O49" s="122">
        <f t="shared" si="7"/>
        <v>105</v>
      </c>
      <c r="P49" s="122">
        <f t="shared" si="7"/>
        <v>195</v>
      </c>
      <c r="Q49" s="122">
        <f t="shared" si="7"/>
        <v>0</v>
      </c>
      <c r="R49" s="122">
        <f t="shared" si="7"/>
        <v>19</v>
      </c>
      <c r="S49" s="122">
        <f t="shared" si="7"/>
        <v>20</v>
      </c>
      <c r="T49" s="122">
        <f t="shared" si="7"/>
        <v>30</v>
      </c>
      <c r="U49" s="122">
        <f t="shared" si="7"/>
        <v>35</v>
      </c>
      <c r="V49" s="122">
        <f t="shared" si="7"/>
        <v>65</v>
      </c>
      <c r="W49" s="122">
        <f t="shared" si="7"/>
        <v>0</v>
      </c>
      <c r="X49" s="122">
        <f t="shared" si="7"/>
        <v>6</v>
      </c>
      <c r="Y49" s="122">
        <f t="shared" si="7"/>
        <v>115</v>
      </c>
      <c r="Z49" s="122">
        <f t="shared" si="7"/>
        <v>210</v>
      </c>
      <c r="AA49" s="122">
        <f t="shared" si="7"/>
        <v>95</v>
      </c>
      <c r="AB49" s="122">
        <f t="shared" si="7"/>
        <v>180</v>
      </c>
      <c r="AC49" s="122">
        <f t="shared" si="7"/>
        <v>0</v>
      </c>
      <c r="AD49" s="122">
        <f t="shared" si="7"/>
        <v>24</v>
      </c>
      <c r="AE49" s="146">
        <f t="shared" si="7"/>
        <v>650</v>
      </c>
      <c r="AF49" s="146">
        <f t="shared" si="7"/>
        <v>1775</v>
      </c>
      <c r="AG49" s="146">
        <f t="shared" si="7"/>
        <v>71</v>
      </c>
      <c r="AH49" s="113"/>
      <c r="AI49" s="113"/>
      <c r="AK49" s="113"/>
      <c r="AL49" s="113"/>
      <c r="AM49" s="113"/>
    </row>
    <row r="50" spans="1:39" s="113" customFormat="1" ht="32.25" customHeight="1">
      <c r="A50" s="246" t="s">
        <v>25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</row>
    <row r="51" spans="1:39" s="147" customFormat="1" ht="35.25" customHeight="1">
      <c r="A51" s="246" t="s">
        <v>134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8"/>
      <c r="AK51" s="113"/>
      <c r="AL51" s="113"/>
      <c r="AM51" s="113"/>
    </row>
    <row r="52" spans="1:39" s="147" customFormat="1" ht="35.25" customHeight="1">
      <c r="A52" s="148">
        <v>1</v>
      </c>
      <c r="B52" s="126" t="s">
        <v>65</v>
      </c>
      <c r="C52" s="127" t="s">
        <v>117</v>
      </c>
      <c r="D52" s="149"/>
      <c r="E52" s="149">
        <v>3</v>
      </c>
      <c r="F52" s="149"/>
      <c r="G52" s="195"/>
      <c r="H52" s="188"/>
      <c r="I52" s="188"/>
      <c r="J52" s="188"/>
      <c r="K52" s="188"/>
      <c r="L52" s="188"/>
      <c r="M52" s="107"/>
      <c r="N52" s="107"/>
      <c r="O52" s="107"/>
      <c r="P52" s="107"/>
      <c r="Q52" s="107"/>
      <c r="R52" s="107"/>
      <c r="S52" s="138">
        <v>20</v>
      </c>
      <c r="T52" s="138">
        <v>30</v>
      </c>
      <c r="U52" s="138">
        <v>10</v>
      </c>
      <c r="V52" s="138">
        <v>15</v>
      </c>
      <c r="W52" s="108"/>
      <c r="X52" s="138">
        <v>3</v>
      </c>
      <c r="Y52" s="132"/>
      <c r="Z52" s="132"/>
      <c r="AA52" s="132"/>
      <c r="AB52" s="132"/>
      <c r="AC52" s="110"/>
      <c r="AD52" s="110"/>
      <c r="AE52" s="133">
        <f>SUM(G52,I52,K52,M52,O52,Q52,S52,U52,W52,Y52,AA52,AC52)</f>
        <v>30</v>
      </c>
      <c r="AF52" s="133">
        <f>SUM(G52:K52,M52:Q52,S52:W52,Y52:AC52,)</f>
        <v>75</v>
      </c>
      <c r="AG52" s="133">
        <f>SUM(L52,R52,X52,AD52,)</f>
        <v>3</v>
      </c>
      <c r="AK52" s="113"/>
      <c r="AL52" s="113"/>
      <c r="AM52" s="113"/>
    </row>
    <row r="53" spans="1:39" s="147" customFormat="1" ht="53.25" customHeight="1">
      <c r="A53" s="148">
        <v>2</v>
      </c>
      <c r="B53" s="126" t="s">
        <v>66</v>
      </c>
      <c r="C53" s="127" t="s">
        <v>118</v>
      </c>
      <c r="D53" s="149"/>
      <c r="E53" s="149">
        <v>3</v>
      </c>
      <c r="F53" s="149"/>
      <c r="G53" s="195"/>
      <c r="H53" s="188"/>
      <c r="I53" s="188"/>
      <c r="J53" s="188"/>
      <c r="K53" s="188"/>
      <c r="L53" s="188"/>
      <c r="M53" s="107"/>
      <c r="N53" s="107"/>
      <c r="O53" s="107"/>
      <c r="P53" s="107"/>
      <c r="Q53" s="107"/>
      <c r="R53" s="107"/>
      <c r="S53" s="138">
        <v>10</v>
      </c>
      <c r="T53" s="138">
        <v>15</v>
      </c>
      <c r="U53" s="138">
        <v>10</v>
      </c>
      <c r="V53" s="138">
        <v>15</v>
      </c>
      <c r="W53" s="108"/>
      <c r="X53" s="138">
        <v>2</v>
      </c>
      <c r="Y53" s="132"/>
      <c r="Z53" s="132"/>
      <c r="AA53" s="132"/>
      <c r="AB53" s="132"/>
      <c r="AC53" s="110"/>
      <c r="AD53" s="110"/>
      <c r="AE53" s="133">
        <f t="shared" ref="AE53:AE59" si="8">SUM(G53,I53,K53,M53,O53,Q53,S53,U53,W53,Y53,AA53,AC53)</f>
        <v>20</v>
      </c>
      <c r="AF53" s="133">
        <f t="shared" ref="AF53:AF59" si="9">SUM(G53:K53,M53:Q53,S53:W53,Y53:AC53,)</f>
        <v>50</v>
      </c>
      <c r="AG53" s="133">
        <f t="shared" ref="AG53:AG59" si="10">SUM(L53,R53,X53,AD53,)</f>
        <v>2</v>
      </c>
      <c r="AK53" s="113"/>
      <c r="AL53" s="113"/>
      <c r="AM53" s="113"/>
    </row>
    <row r="54" spans="1:39" s="147" customFormat="1" ht="35.25" customHeight="1">
      <c r="A54" s="148">
        <v>3</v>
      </c>
      <c r="B54" s="126" t="s">
        <v>67</v>
      </c>
      <c r="C54" s="127" t="s">
        <v>119</v>
      </c>
      <c r="D54" s="128"/>
      <c r="E54" s="128">
        <v>3</v>
      </c>
      <c r="F54" s="128"/>
      <c r="G54" s="196"/>
      <c r="H54" s="188"/>
      <c r="I54" s="188"/>
      <c r="J54" s="188"/>
      <c r="K54" s="188"/>
      <c r="L54" s="188"/>
      <c r="M54" s="107"/>
      <c r="N54" s="107"/>
      <c r="O54" s="107"/>
      <c r="P54" s="107"/>
      <c r="Q54" s="107"/>
      <c r="R54" s="107"/>
      <c r="S54" s="138">
        <v>10</v>
      </c>
      <c r="T54" s="138">
        <v>15</v>
      </c>
      <c r="U54" s="138">
        <v>20</v>
      </c>
      <c r="V54" s="138">
        <v>30</v>
      </c>
      <c r="W54" s="108"/>
      <c r="X54" s="138">
        <v>3</v>
      </c>
      <c r="Y54" s="132"/>
      <c r="Z54" s="132"/>
      <c r="AA54" s="132"/>
      <c r="AB54" s="132"/>
      <c r="AC54" s="110"/>
      <c r="AD54" s="110"/>
      <c r="AE54" s="133">
        <f t="shared" si="8"/>
        <v>30</v>
      </c>
      <c r="AF54" s="133">
        <f t="shared" si="9"/>
        <v>75</v>
      </c>
      <c r="AG54" s="133">
        <f t="shared" si="10"/>
        <v>3</v>
      </c>
      <c r="AK54" s="113"/>
      <c r="AL54" s="113"/>
      <c r="AM54" s="113"/>
    </row>
    <row r="55" spans="1:39" s="147" customFormat="1" ht="35.25" customHeight="1">
      <c r="A55" s="148">
        <v>4</v>
      </c>
      <c r="B55" s="126" t="s">
        <v>68</v>
      </c>
      <c r="C55" s="127" t="s">
        <v>120</v>
      </c>
      <c r="D55" s="128"/>
      <c r="E55" s="128" t="s">
        <v>37</v>
      </c>
      <c r="F55" s="128"/>
      <c r="G55" s="196"/>
      <c r="H55" s="188"/>
      <c r="I55" s="188"/>
      <c r="J55" s="188"/>
      <c r="K55" s="188"/>
      <c r="L55" s="188"/>
      <c r="M55" s="107"/>
      <c r="N55" s="107"/>
      <c r="O55" s="107"/>
      <c r="P55" s="107"/>
      <c r="Q55" s="107"/>
      <c r="R55" s="107"/>
      <c r="S55" s="138">
        <v>10</v>
      </c>
      <c r="T55" s="138">
        <v>15</v>
      </c>
      <c r="U55" s="138">
        <v>20</v>
      </c>
      <c r="V55" s="138">
        <v>30</v>
      </c>
      <c r="W55" s="108"/>
      <c r="X55" s="138">
        <v>3</v>
      </c>
      <c r="Y55" s="132"/>
      <c r="Z55" s="132"/>
      <c r="AA55" s="132">
        <v>20</v>
      </c>
      <c r="AB55" s="132">
        <v>30</v>
      </c>
      <c r="AC55" s="110"/>
      <c r="AD55" s="110">
        <v>2</v>
      </c>
      <c r="AE55" s="133">
        <f t="shared" si="8"/>
        <v>50</v>
      </c>
      <c r="AF55" s="133">
        <f t="shared" si="9"/>
        <v>125</v>
      </c>
      <c r="AG55" s="133">
        <f t="shared" si="10"/>
        <v>5</v>
      </c>
      <c r="AK55" s="113"/>
      <c r="AL55" s="113"/>
      <c r="AM55" s="113"/>
    </row>
    <row r="56" spans="1:39" s="147" customFormat="1" ht="45.75" customHeight="1">
      <c r="A56" s="148">
        <v>5</v>
      </c>
      <c r="B56" s="126" t="s">
        <v>69</v>
      </c>
      <c r="C56" s="127" t="s">
        <v>121</v>
      </c>
      <c r="D56" s="128"/>
      <c r="E56" s="128">
        <v>3</v>
      </c>
      <c r="F56" s="128"/>
      <c r="G56" s="196"/>
      <c r="H56" s="188"/>
      <c r="I56" s="188"/>
      <c r="J56" s="188"/>
      <c r="K56" s="188"/>
      <c r="L56" s="188"/>
      <c r="M56" s="107"/>
      <c r="N56" s="107"/>
      <c r="O56" s="107"/>
      <c r="P56" s="107"/>
      <c r="Q56" s="107"/>
      <c r="R56" s="107"/>
      <c r="S56" s="138">
        <v>15</v>
      </c>
      <c r="T56" s="138">
        <v>35</v>
      </c>
      <c r="U56" s="138"/>
      <c r="V56" s="138"/>
      <c r="W56" s="108"/>
      <c r="X56" s="138">
        <v>2</v>
      </c>
      <c r="Y56" s="132"/>
      <c r="Z56" s="132"/>
      <c r="AA56" s="132"/>
      <c r="AB56" s="132"/>
      <c r="AC56" s="110"/>
      <c r="AD56" s="110"/>
      <c r="AE56" s="133">
        <f t="shared" si="8"/>
        <v>15</v>
      </c>
      <c r="AF56" s="133">
        <f t="shared" si="9"/>
        <v>50</v>
      </c>
      <c r="AG56" s="133">
        <f t="shared" si="10"/>
        <v>2</v>
      </c>
      <c r="AK56" s="113"/>
      <c r="AL56" s="113"/>
      <c r="AM56" s="113"/>
    </row>
    <row r="57" spans="1:39" s="147" customFormat="1" ht="45.75" customHeight="1">
      <c r="A57" s="148">
        <v>6</v>
      </c>
      <c r="B57" s="126" t="s">
        <v>70</v>
      </c>
      <c r="C57" s="127" t="s">
        <v>122</v>
      </c>
      <c r="D57" s="128"/>
      <c r="E57" s="128">
        <v>4</v>
      </c>
      <c r="F57" s="128"/>
      <c r="G57" s="196"/>
      <c r="H57" s="188"/>
      <c r="I57" s="188"/>
      <c r="J57" s="188"/>
      <c r="K57" s="188"/>
      <c r="L57" s="188"/>
      <c r="M57" s="107"/>
      <c r="N57" s="107"/>
      <c r="O57" s="107"/>
      <c r="P57" s="107"/>
      <c r="Q57" s="107"/>
      <c r="R57" s="107"/>
      <c r="S57" s="138"/>
      <c r="T57" s="138"/>
      <c r="U57" s="138"/>
      <c r="V57" s="138"/>
      <c r="W57" s="108"/>
      <c r="X57" s="138"/>
      <c r="Y57" s="132"/>
      <c r="Z57" s="132"/>
      <c r="AA57" s="132">
        <v>20</v>
      </c>
      <c r="AB57" s="132">
        <v>30</v>
      </c>
      <c r="AC57" s="110"/>
      <c r="AD57" s="150">
        <v>2</v>
      </c>
      <c r="AE57" s="133">
        <f t="shared" si="8"/>
        <v>20</v>
      </c>
      <c r="AF57" s="133">
        <f t="shared" si="9"/>
        <v>50</v>
      </c>
      <c r="AG57" s="133">
        <f t="shared" si="10"/>
        <v>2</v>
      </c>
      <c r="AK57" s="113"/>
      <c r="AL57" s="113"/>
      <c r="AM57" s="113"/>
    </row>
    <row r="58" spans="1:39" s="147" customFormat="1" ht="35.25" customHeight="1">
      <c r="A58" s="148">
        <v>7</v>
      </c>
      <c r="B58" s="126" t="s">
        <v>71</v>
      </c>
      <c r="C58" s="127" t="s">
        <v>123</v>
      </c>
      <c r="D58" s="128"/>
      <c r="E58" s="128">
        <v>3</v>
      </c>
      <c r="F58" s="128"/>
      <c r="G58" s="196"/>
      <c r="H58" s="188"/>
      <c r="I58" s="188"/>
      <c r="J58" s="188"/>
      <c r="K58" s="188"/>
      <c r="L58" s="188"/>
      <c r="M58" s="107"/>
      <c r="N58" s="107"/>
      <c r="O58" s="107"/>
      <c r="P58" s="107"/>
      <c r="Q58" s="107"/>
      <c r="R58" s="107"/>
      <c r="S58" s="138">
        <v>15</v>
      </c>
      <c r="T58" s="138">
        <v>35</v>
      </c>
      <c r="U58" s="138"/>
      <c r="V58" s="138"/>
      <c r="W58" s="108"/>
      <c r="X58" s="138">
        <v>2</v>
      </c>
      <c r="Y58" s="132"/>
      <c r="Z58" s="132"/>
      <c r="AA58" s="132"/>
      <c r="AB58" s="132"/>
      <c r="AC58" s="110"/>
      <c r="AD58" s="110"/>
      <c r="AE58" s="133">
        <f t="shared" si="8"/>
        <v>15</v>
      </c>
      <c r="AF58" s="133">
        <f t="shared" si="9"/>
        <v>50</v>
      </c>
      <c r="AG58" s="133">
        <f t="shared" si="10"/>
        <v>2</v>
      </c>
      <c r="AK58" s="113"/>
      <c r="AL58" s="113"/>
      <c r="AM58" s="113"/>
    </row>
    <row r="59" spans="1:39" s="147" customFormat="1" ht="60.75" customHeight="1">
      <c r="A59" s="148">
        <v>8</v>
      </c>
      <c r="B59" s="126" t="s">
        <v>79</v>
      </c>
      <c r="C59" s="127" t="s">
        <v>124</v>
      </c>
      <c r="D59" s="128"/>
      <c r="E59" s="128" t="s">
        <v>85</v>
      </c>
      <c r="F59" s="128"/>
      <c r="G59" s="196"/>
      <c r="H59" s="188"/>
      <c r="I59" s="188">
        <v>25</v>
      </c>
      <c r="J59" s="188">
        <v>25</v>
      </c>
      <c r="K59" s="188"/>
      <c r="L59" s="188">
        <v>2</v>
      </c>
      <c r="M59" s="151"/>
      <c r="N59" s="151"/>
      <c r="O59" s="107">
        <v>25</v>
      </c>
      <c r="P59" s="107">
        <v>25</v>
      </c>
      <c r="Q59" s="107"/>
      <c r="R59" s="151">
        <v>2</v>
      </c>
      <c r="S59" s="108"/>
      <c r="T59" s="108"/>
      <c r="U59" s="108">
        <v>25</v>
      </c>
      <c r="V59" s="108">
        <v>25</v>
      </c>
      <c r="W59" s="108"/>
      <c r="X59" s="108">
        <v>2</v>
      </c>
      <c r="Y59" s="110"/>
      <c r="Z59" s="110"/>
      <c r="AA59" s="110">
        <v>25</v>
      </c>
      <c r="AB59" s="110">
        <v>25</v>
      </c>
      <c r="AC59" s="110"/>
      <c r="AD59" s="110">
        <v>2</v>
      </c>
      <c r="AE59" s="133">
        <f t="shared" si="8"/>
        <v>100</v>
      </c>
      <c r="AF59" s="133">
        <f t="shared" si="9"/>
        <v>200</v>
      </c>
      <c r="AG59" s="133">
        <f t="shared" si="10"/>
        <v>8</v>
      </c>
      <c r="AK59" s="113"/>
      <c r="AL59" s="113"/>
      <c r="AM59" s="113"/>
    </row>
    <row r="60" spans="1:39" s="147" customFormat="1" ht="35.25" customHeight="1">
      <c r="A60" s="249"/>
      <c r="B60" s="250"/>
      <c r="C60" s="122"/>
      <c r="D60" s="122"/>
      <c r="E60" s="122"/>
      <c r="F60" s="122"/>
      <c r="G60" s="122">
        <f t="shared" ref="G60:AG60" si="11">SUM(G52:G59)</f>
        <v>0</v>
      </c>
      <c r="H60" s="122">
        <f t="shared" si="11"/>
        <v>0</v>
      </c>
      <c r="I60" s="122">
        <f t="shared" si="11"/>
        <v>25</v>
      </c>
      <c r="J60" s="122">
        <f t="shared" si="11"/>
        <v>25</v>
      </c>
      <c r="K60" s="122">
        <f t="shared" si="11"/>
        <v>0</v>
      </c>
      <c r="L60" s="122">
        <f t="shared" si="11"/>
        <v>2</v>
      </c>
      <c r="M60" s="122">
        <f t="shared" si="11"/>
        <v>0</v>
      </c>
      <c r="N60" s="122">
        <f t="shared" si="11"/>
        <v>0</v>
      </c>
      <c r="O60" s="122">
        <f t="shared" si="11"/>
        <v>25</v>
      </c>
      <c r="P60" s="122">
        <f t="shared" si="11"/>
        <v>25</v>
      </c>
      <c r="Q60" s="122">
        <f t="shared" si="11"/>
        <v>0</v>
      </c>
      <c r="R60" s="122">
        <f t="shared" si="11"/>
        <v>2</v>
      </c>
      <c r="S60" s="122">
        <f t="shared" si="11"/>
        <v>80</v>
      </c>
      <c r="T60" s="122">
        <f t="shared" si="11"/>
        <v>145</v>
      </c>
      <c r="U60" s="122">
        <f t="shared" si="11"/>
        <v>85</v>
      </c>
      <c r="V60" s="122">
        <f t="shared" si="11"/>
        <v>115</v>
      </c>
      <c r="W60" s="122">
        <f t="shared" si="11"/>
        <v>0</v>
      </c>
      <c r="X60" s="122">
        <f t="shared" si="11"/>
        <v>17</v>
      </c>
      <c r="Y60" s="122">
        <f t="shared" si="11"/>
        <v>0</v>
      </c>
      <c r="Z60" s="122">
        <f t="shared" si="11"/>
        <v>0</v>
      </c>
      <c r="AA60" s="122">
        <f t="shared" si="11"/>
        <v>65</v>
      </c>
      <c r="AB60" s="122">
        <f t="shared" si="11"/>
        <v>85</v>
      </c>
      <c r="AC60" s="122">
        <f t="shared" si="11"/>
        <v>0</v>
      </c>
      <c r="AD60" s="122">
        <f t="shared" si="11"/>
        <v>6</v>
      </c>
      <c r="AE60" s="146">
        <f t="shared" si="11"/>
        <v>280</v>
      </c>
      <c r="AF60" s="146">
        <f t="shared" si="11"/>
        <v>675</v>
      </c>
      <c r="AG60" s="146">
        <f t="shared" si="11"/>
        <v>27</v>
      </c>
      <c r="AK60" s="113"/>
      <c r="AL60" s="113"/>
      <c r="AM60" s="113"/>
    </row>
    <row r="61" spans="1:39" s="147" customFormat="1" ht="35.25" customHeight="1">
      <c r="A61" s="246" t="s">
        <v>135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8"/>
      <c r="AK61" s="113"/>
      <c r="AL61" s="113"/>
      <c r="AM61" s="113"/>
    </row>
    <row r="62" spans="1:39" s="147" customFormat="1" ht="35.25" customHeight="1">
      <c r="A62" s="148">
        <v>1</v>
      </c>
      <c r="B62" s="152" t="s">
        <v>72</v>
      </c>
      <c r="C62" s="127" t="s">
        <v>125</v>
      </c>
      <c r="D62" s="153"/>
      <c r="E62" s="149">
        <v>3</v>
      </c>
      <c r="F62" s="153"/>
      <c r="G62" s="195"/>
      <c r="H62" s="188"/>
      <c r="I62" s="188"/>
      <c r="J62" s="188"/>
      <c r="K62" s="188"/>
      <c r="L62" s="188"/>
      <c r="M62" s="107"/>
      <c r="N62" s="107"/>
      <c r="O62" s="107"/>
      <c r="P62" s="107"/>
      <c r="Q62" s="107"/>
      <c r="R62" s="107"/>
      <c r="S62" s="138">
        <v>20</v>
      </c>
      <c r="T62" s="138">
        <v>30</v>
      </c>
      <c r="U62" s="138">
        <v>10</v>
      </c>
      <c r="V62" s="138">
        <v>15</v>
      </c>
      <c r="W62" s="108"/>
      <c r="X62" s="138">
        <v>3</v>
      </c>
      <c r="Y62" s="132"/>
      <c r="Z62" s="132"/>
      <c r="AA62" s="132"/>
      <c r="AB62" s="132"/>
      <c r="AC62" s="110"/>
      <c r="AD62" s="110"/>
      <c r="AE62" s="133">
        <f>SUM(G62,I62,K62,M62,O62,Q62,S62,U62,W62,Y62,AA62,AC62)</f>
        <v>30</v>
      </c>
      <c r="AF62" s="133">
        <f>SUM(G62:K62,M62:Q62,S62:W62,Y62:AC62,)</f>
        <v>75</v>
      </c>
      <c r="AG62" s="133">
        <f>SUM(L62,R62,X62,AD62,)</f>
        <v>3</v>
      </c>
      <c r="AK62" s="113"/>
      <c r="AL62" s="113"/>
      <c r="AM62" s="113"/>
    </row>
    <row r="63" spans="1:39" s="147" customFormat="1" ht="57.75" customHeight="1">
      <c r="A63" s="148">
        <v>2</v>
      </c>
      <c r="B63" s="152" t="s">
        <v>73</v>
      </c>
      <c r="C63" s="127" t="s">
        <v>126</v>
      </c>
      <c r="D63" s="149"/>
      <c r="E63" s="149">
        <v>3</v>
      </c>
      <c r="F63" s="149"/>
      <c r="G63" s="195"/>
      <c r="H63" s="188"/>
      <c r="I63" s="188"/>
      <c r="J63" s="188"/>
      <c r="K63" s="188"/>
      <c r="L63" s="188"/>
      <c r="M63" s="107"/>
      <c r="N63" s="107"/>
      <c r="O63" s="107"/>
      <c r="P63" s="107"/>
      <c r="Q63" s="107"/>
      <c r="R63" s="107"/>
      <c r="S63" s="138">
        <v>10</v>
      </c>
      <c r="T63" s="138">
        <v>15</v>
      </c>
      <c r="U63" s="138">
        <v>10</v>
      </c>
      <c r="V63" s="138">
        <v>15</v>
      </c>
      <c r="W63" s="108"/>
      <c r="X63" s="138">
        <v>2</v>
      </c>
      <c r="Y63" s="132"/>
      <c r="Z63" s="132"/>
      <c r="AA63" s="132"/>
      <c r="AB63" s="132"/>
      <c r="AC63" s="110"/>
      <c r="AD63" s="110"/>
      <c r="AE63" s="133">
        <f t="shared" ref="AE63:AE69" si="12">SUM(G63,I63,K63,M63,O63,Q63,S63,U63,W63,Y63,AA63,AC63)</f>
        <v>20</v>
      </c>
      <c r="AF63" s="133">
        <f t="shared" ref="AF63:AF69" si="13">SUM(G63:K63,M63:Q63,S63:W63,Y63:AC63,)</f>
        <v>50</v>
      </c>
      <c r="AG63" s="133">
        <f t="shared" ref="AG63:AG69" si="14">SUM(L63,R63,X63,AD63,)</f>
        <v>2</v>
      </c>
      <c r="AK63" s="113"/>
      <c r="AL63" s="113"/>
      <c r="AM63" s="113"/>
    </row>
    <row r="64" spans="1:39" s="147" customFormat="1" ht="35.25" customHeight="1">
      <c r="A64" s="148">
        <v>3</v>
      </c>
      <c r="B64" s="152" t="s">
        <v>74</v>
      </c>
      <c r="C64" s="127" t="s">
        <v>127</v>
      </c>
      <c r="D64" s="128"/>
      <c r="E64" s="128">
        <v>3</v>
      </c>
      <c r="F64" s="128"/>
      <c r="G64" s="196"/>
      <c r="H64" s="188"/>
      <c r="I64" s="188"/>
      <c r="J64" s="188"/>
      <c r="K64" s="188"/>
      <c r="L64" s="188"/>
      <c r="M64" s="107"/>
      <c r="N64" s="107"/>
      <c r="O64" s="107"/>
      <c r="P64" s="107"/>
      <c r="Q64" s="107"/>
      <c r="R64" s="107"/>
      <c r="S64" s="138">
        <v>10</v>
      </c>
      <c r="T64" s="138">
        <v>15</v>
      </c>
      <c r="U64" s="138">
        <v>20</v>
      </c>
      <c r="V64" s="138">
        <v>30</v>
      </c>
      <c r="W64" s="108"/>
      <c r="X64" s="138">
        <v>3</v>
      </c>
      <c r="Y64" s="132"/>
      <c r="Z64" s="132"/>
      <c r="AA64" s="132"/>
      <c r="AB64" s="132"/>
      <c r="AC64" s="110"/>
      <c r="AD64" s="110"/>
      <c r="AE64" s="133">
        <f t="shared" si="12"/>
        <v>30</v>
      </c>
      <c r="AF64" s="133">
        <f t="shared" si="13"/>
        <v>75</v>
      </c>
      <c r="AG64" s="133">
        <f t="shared" si="14"/>
        <v>3</v>
      </c>
      <c r="AK64" s="113"/>
      <c r="AL64" s="113"/>
      <c r="AM64" s="113"/>
    </row>
    <row r="65" spans="1:39" s="147" customFormat="1" ht="51.75" customHeight="1">
      <c r="A65" s="148">
        <v>4</v>
      </c>
      <c r="B65" s="152" t="s">
        <v>75</v>
      </c>
      <c r="C65" s="127" t="s">
        <v>128</v>
      </c>
      <c r="D65" s="153"/>
      <c r="E65" s="128" t="s">
        <v>37</v>
      </c>
      <c r="F65" s="153"/>
      <c r="G65" s="196"/>
      <c r="H65" s="188"/>
      <c r="I65" s="188"/>
      <c r="J65" s="188"/>
      <c r="K65" s="188"/>
      <c r="L65" s="188"/>
      <c r="M65" s="107"/>
      <c r="N65" s="107"/>
      <c r="O65" s="107"/>
      <c r="P65" s="107"/>
      <c r="Q65" s="107"/>
      <c r="R65" s="107"/>
      <c r="S65" s="138">
        <v>10</v>
      </c>
      <c r="T65" s="138">
        <v>15</v>
      </c>
      <c r="U65" s="138">
        <v>20</v>
      </c>
      <c r="V65" s="138">
        <v>30</v>
      </c>
      <c r="W65" s="108"/>
      <c r="X65" s="138">
        <v>3</v>
      </c>
      <c r="Y65" s="132"/>
      <c r="Z65" s="132"/>
      <c r="AA65" s="132">
        <v>20</v>
      </c>
      <c r="AB65" s="132">
        <v>30</v>
      </c>
      <c r="AC65" s="110"/>
      <c r="AD65" s="110">
        <v>2</v>
      </c>
      <c r="AE65" s="133">
        <f t="shared" si="12"/>
        <v>50</v>
      </c>
      <c r="AF65" s="133">
        <f t="shared" si="13"/>
        <v>125</v>
      </c>
      <c r="AG65" s="133">
        <f t="shared" si="14"/>
        <v>5</v>
      </c>
      <c r="AK65" s="113"/>
      <c r="AL65" s="113"/>
      <c r="AM65" s="113"/>
    </row>
    <row r="66" spans="1:39" s="147" customFormat="1" ht="54.75" customHeight="1">
      <c r="A66" s="148">
        <v>5</v>
      </c>
      <c r="B66" s="152" t="s">
        <v>76</v>
      </c>
      <c r="C66" s="127" t="s">
        <v>129</v>
      </c>
      <c r="D66" s="153"/>
      <c r="E66" s="128">
        <v>3</v>
      </c>
      <c r="F66" s="153"/>
      <c r="G66" s="196"/>
      <c r="H66" s="188"/>
      <c r="I66" s="188"/>
      <c r="J66" s="188"/>
      <c r="K66" s="188"/>
      <c r="L66" s="188"/>
      <c r="M66" s="107"/>
      <c r="N66" s="107"/>
      <c r="O66" s="107"/>
      <c r="P66" s="107"/>
      <c r="Q66" s="107"/>
      <c r="R66" s="107"/>
      <c r="S66" s="138">
        <v>15</v>
      </c>
      <c r="T66" s="138">
        <v>35</v>
      </c>
      <c r="U66" s="138"/>
      <c r="V66" s="138"/>
      <c r="W66" s="108"/>
      <c r="X66" s="138">
        <v>2</v>
      </c>
      <c r="Y66" s="132"/>
      <c r="Z66" s="132"/>
      <c r="AA66" s="132"/>
      <c r="AB66" s="132"/>
      <c r="AC66" s="110"/>
      <c r="AD66" s="110"/>
      <c r="AE66" s="133">
        <f t="shared" si="12"/>
        <v>15</v>
      </c>
      <c r="AF66" s="133">
        <f t="shared" si="13"/>
        <v>50</v>
      </c>
      <c r="AG66" s="133">
        <f t="shared" si="14"/>
        <v>2</v>
      </c>
      <c r="AK66" s="113"/>
      <c r="AL66" s="113"/>
      <c r="AM66" s="113"/>
    </row>
    <row r="67" spans="1:39" s="147" customFormat="1" ht="60.75" customHeight="1">
      <c r="A67" s="148">
        <v>6</v>
      </c>
      <c r="B67" s="152" t="s">
        <v>77</v>
      </c>
      <c r="C67" s="127" t="s">
        <v>130</v>
      </c>
      <c r="D67" s="128"/>
      <c r="E67" s="128">
        <v>4</v>
      </c>
      <c r="F67" s="128"/>
      <c r="G67" s="196"/>
      <c r="H67" s="188"/>
      <c r="I67" s="188"/>
      <c r="J67" s="188"/>
      <c r="K67" s="188"/>
      <c r="L67" s="188"/>
      <c r="M67" s="107"/>
      <c r="N67" s="107"/>
      <c r="O67" s="107"/>
      <c r="P67" s="107"/>
      <c r="Q67" s="107"/>
      <c r="R67" s="107"/>
      <c r="S67" s="138"/>
      <c r="T67" s="138"/>
      <c r="U67" s="138"/>
      <c r="V67" s="138"/>
      <c r="W67" s="108"/>
      <c r="X67" s="138"/>
      <c r="Y67" s="132"/>
      <c r="Z67" s="132"/>
      <c r="AA67" s="132">
        <v>20</v>
      </c>
      <c r="AB67" s="132">
        <v>30</v>
      </c>
      <c r="AC67" s="110"/>
      <c r="AD67" s="150">
        <v>2</v>
      </c>
      <c r="AE67" s="133">
        <f t="shared" si="12"/>
        <v>20</v>
      </c>
      <c r="AF67" s="133">
        <f t="shared" si="13"/>
        <v>50</v>
      </c>
      <c r="AG67" s="133">
        <f t="shared" si="14"/>
        <v>2</v>
      </c>
      <c r="AK67" s="113"/>
      <c r="AL67" s="113"/>
      <c r="AM67" s="113"/>
    </row>
    <row r="68" spans="1:39" s="147" customFormat="1" ht="52.5" customHeight="1">
      <c r="A68" s="148">
        <v>7</v>
      </c>
      <c r="B68" s="152" t="s">
        <v>78</v>
      </c>
      <c r="C68" s="127" t="s">
        <v>131</v>
      </c>
      <c r="D68" s="153"/>
      <c r="E68" s="128">
        <v>3</v>
      </c>
      <c r="F68" s="153"/>
      <c r="G68" s="196"/>
      <c r="H68" s="188"/>
      <c r="I68" s="188"/>
      <c r="J68" s="188"/>
      <c r="K68" s="188"/>
      <c r="L68" s="188"/>
      <c r="M68" s="107"/>
      <c r="N68" s="107"/>
      <c r="O68" s="107"/>
      <c r="P68" s="107"/>
      <c r="Q68" s="107"/>
      <c r="R68" s="107"/>
      <c r="S68" s="138">
        <v>15</v>
      </c>
      <c r="T68" s="138">
        <v>35</v>
      </c>
      <c r="U68" s="138"/>
      <c r="V68" s="138"/>
      <c r="W68" s="108"/>
      <c r="X68" s="138">
        <v>2</v>
      </c>
      <c r="Y68" s="132"/>
      <c r="Z68" s="132"/>
      <c r="AA68" s="132"/>
      <c r="AB68" s="132"/>
      <c r="AC68" s="110"/>
      <c r="AD68" s="110"/>
      <c r="AE68" s="133">
        <f t="shared" si="12"/>
        <v>15</v>
      </c>
      <c r="AF68" s="133">
        <f t="shared" si="13"/>
        <v>50</v>
      </c>
      <c r="AG68" s="133">
        <f t="shared" si="14"/>
        <v>2</v>
      </c>
      <c r="AK68" s="113"/>
      <c r="AL68" s="113"/>
      <c r="AM68" s="113"/>
    </row>
    <row r="69" spans="1:39" s="147" customFormat="1" ht="54" customHeight="1">
      <c r="A69" s="148">
        <v>8</v>
      </c>
      <c r="B69" s="126" t="s">
        <v>79</v>
      </c>
      <c r="C69" s="127" t="s">
        <v>124</v>
      </c>
      <c r="D69" s="128"/>
      <c r="E69" s="128" t="s">
        <v>85</v>
      </c>
      <c r="F69" s="128"/>
      <c r="G69" s="196"/>
      <c r="H69" s="188"/>
      <c r="I69" s="188">
        <v>25</v>
      </c>
      <c r="J69" s="188">
        <v>25</v>
      </c>
      <c r="K69" s="188"/>
      <c r="L69" s="188">
        <v>2</v>
      </c>
      <c r="M69" s="151"/>
      <c r="N69" s="151"/>
      <c r="O69" s="107">
        <v>25</v>
      </c>
      <c r="P69" s="107">
        <v>25</v>
      </c>
      <c r="Q69" s="107"/>
      <c r="R69" s="151">
        <v>2</v>
      </c>
      <c r="S69" s="108"/>
      <c r="T69" s="108"/>
      <c r="U69" s="108">
        <v>25</v>
      </c>
      <c r="V69" s="108">
        <v>25</v>
      </c>
      <c r="W69" s="108"/>
      <c r="X69" s="108">
        <v>2</v>
      </c>
      <c r="Y69" s="110"/>
      <c r="Z69" s="110"/>
      <c r="AA69" s="110">
        <v>25</v>
      </c>
      <c r="AB69" s="110">
        <v>25</v>
      </c>
      <c r="AC69" s="110"/>
      <c r="AD69" s="110">
        <v>2</v>
      </c>
      <c r="AE69" s="133">
        <f t="shared" si="12"/>
        <v>100</v>
      </c>
      <c r="AF69" s="133">
        <f t="shared" si="13"/>
        <v>200</v>
      </c>
      <c r="AG69" s="133">
        <f t="shared" si="14"/>
        <v>8</v>
      </c>
      <c r="AK69" s="113"/>
      <c r="AL69" s="113"/>
      <c r="AM69" s="113"/>
    </row>
    <row r="70" spans="1:39" s="147" customFormat="1" ht="30.75" customHeight="1">
      <c r="A70" s="257" t="s">
        <v>23</v>
      </c>
      <c r="B70" s="258"/>
      <c r="C70" s="154"/>
      <c r="D70" s="155"/>
      <c r="E70" s="155"/>
      <c r="F70" s="155"/>
      <c r="G70" s="156">
        <f t="shared" ref="G70:AG70" si="15">SUM(G62:G69)</f>
        <v>0</v>
      </c>
      <c r="H70" s="156">
        <f t="shared" si="15"/>
        <v>0</v>
      </c>
      <c r="I70" s="156">
        <f t="shared" si="15"/>
        <v>25</v>
      </c>
      <c r="J70" s="156">
        <f t="shared" si="15"/>
        <v>25</v>
      </c>
      <c r="K70" s="156">
        <f t="shared" si="15"/>
        <v>0</v>
      </c>
      <c r="L70" s="156">
        <f t="shared" si="15"/>
        <v>2</v>
      </c>
      <c r="M70" s="156">
        <f t="shared" si="15"/>
        <v>0</v>
      </c>
      <c r="N70" s="156">
        <f t="shared" si="15"/>
        <v>0</v>
      </c>
      <c r="O70" s="156">
        <f t="shared" si="15"/>
        <v>25</v>
      </c>
      <c r="P70" s="156">
        <f t="shared" si="15"/>
        <v>25</v>
      </c>
      <c r="Q70" s="156">
        <f t="shared" si="15"/>
        <v>0</v>
      </c>
      <c r="R70" s="156">
        <f t="shared" si="15"/>
        <v>2</v>
      </c>
      <c r="S70" s="156">
        <f t="shared" si="15"/>
        <v>80</v>
      </c>
      <c r="T70" s="156">
        <f t="shared" si="15"/>
        <v>145</v>
      </c>
      <c r="U70" s="156">
        <f t="shared" si="15"/>
        <v>85</v>
      </c>
      <c r="V70" s="156">
        <f t="shared" si="15"/>
        <v>115</v>
      </c>
      <c r="W70" s="156">
        <f t="shared" si="15"/>
        <v>0</v>
      </c>
      <c r="X70" s="156">
        <f t="shared" si="15"/>
        <v>17</v>
      </c>
      <c r="Y70" s="156">
        <f t="shared" si="15"/>
        <v>0</v>
      </c>
      <c r="Z70" s="156">
        <f t="shared" si="15"/>
        <v>0</v>
      </c>
      <c r="AA70" s="156">
        <f t="shared" si="15"/>
        <v>65</v>
      </c>
      <c r="AB70" s="156">
        <f t="shared" si="15"/>
        <v>85</v>
      </c>
      <c r="AC70" s="156">
        <f t="shared" si="15"/>
        <v>0</v>
      </c>
      <c r="AD70" s="156">
        <f t="shared" si="15"/>
        <v>6</v>
      </c>
      <c r="AE70" s="146">
        <f t="shared" si="15"/>
        <v>280</v>
      </c>
      <c r="AF70" s="146">
        <f t="shared" si="15"/>
        <v>675</v>
      </c>
      <c r="AG70" s="146">
        <f t="shared" si="15"/>
        <v>27</v>
      </c>
      <c r="AK70" s="113"/>
      <c r="AL70" s="113"/>
      <c r="AM70" s="113"/>
    </row>
    <row r="71" spans="1:39" s="113" customFormat="1" ht="32.25" customHeight="1">
      <c r="A71" s="246" t="s">
        <v>29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</row>
    <row r="72" spans="1:39" s="113" customFormat="1" ht="39.75" customHeight="1">
      <c r="A72" s="157"/>
      <c r="B72" s="158" t="s">
        <v>142</v>
      </c>
      <c r="C72" s="127" t="s">
        <v>132</v>
      </c>
      <c r="D72" s="159"/>
      <c r="E72" s="159" t="s">
        <v>82</v>
      </c>
      <c r="F72" s="159"/>
      <c r="G72" s="188"/>
      <c r="H72" s="188"/>
      <c r="I72" s="188"/>
      <c r="J72" s="188"/>
      <c r="K72" s="188"/>
      <c r="L72" s="188"/>
      <c r="M72" s="107"/>
      <c r="N72" s="107"/>
      <c r="O72" s="107">
        <v>240</v>
      </c>
      <c r="P72" s="160"/>
      <c r="Q72" s="161"/>
      <c r="R72" s="107">
        <v>8</v>
      </c>
      <c r="S72" s="108"/>
      <c r="T72" s="108"/>
      <c r="U72" s="108">
        <v>135</v>
      </c>
      <c r="V72" s="108">
        <v>15</v>
      </c>
      <c r="W72" s="108"/>
      <c r="X72" s="108">
        <v>5</v>
      </c>
      <c r="Y72" s="110"/>
      <c r="Z72" s="110"/>
      <c r="AA72" s="110"/>
      <c r="AB72" s="110"/>
      <c r="AC72" s="110"/>
      <c r="AD72" s="110"/>
      <c r="AE72" s="133">
        <f>SUM(G72,I72,K72,M72,O72,Q72,S72,U72,W72,Y72,AA72,AC72)</f>
        <v>375</v>
      </c>
      <c r="AF72" s="112">
        <f>SUM(G72:K72,M72:Q72,S72:W72,Y72:AC72,)</f>
        <v>390</v>
      </c>
      <c r="AG72" s="112">
        <f>SUM(L72,R72,X72,AD72,)</f>
        <v>13</v>
      </c>
    </row>
    <row r="73" spans="1:39" s="113" customFormat="1" ht="32.25" customHeight="1">
      <c r="A73" s="259" t="s">
        <v>23</v>
      </c>
      <c r="B73" s="260"/>
      <c r="C73" s="162"/>
      <c r="D73" s="162"/>
      <c r="E73" s="162"/>
      <c r="F73" s="162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</row>
    <row r="74" spans="1:39" s="113" customFormat="1" ht="32.25" customHeight="1">
      <c r="A74" s="164"/>
      <c r="B74" s="165" t="s">
        <v>26</v>
      </c>
      <c r="C74" s="162"/>
      <c r="D74" s="162"/>
      <c r="E74" s="162"/>
      <c r="F74" s="162"/>
      <c r="G74" s="166">
        <f t="shared" ref="G74:AG74" si="16">SUM(G21,G49,G60,G72)</f>
        <v>151</v>
      </c>
      <c r="H74" s="166">
        <f t="shared" si="16"/>
        <v>230</v>
      </c>
      <c r="I74" s="166">
        <f t="shared" si="16"/>
        <v>155</v>
      </c>
      <c r="J74" s="166">
        <f t="shared" si="16"/>
        <v>220</v>
      </c>
      <c r="K74" s="166">
        <f t="shared" si="16"/>
        <v>0</v>
      </c>
      <c r="L74" s="166">
        <f t="shared" si="16"/>
        <v>30</v>
      </c>
      <c r="M74" s="166">
        <f t="shared" si="16"/>
        <v>65</v>
      </c>
      <c r="N74" s="166">
        <f t="shared" si="16"/>
        <v>110</v>
      </c>
      <c r="O74" s="166">
        <f t="shared" si="16"/>
        <v>385</v>
      </c>
      <c r="P74" s="166">
        <f t="shared" si="16"/>
        <v>235</v>
      </c>
      <c r="Q74" s="166">
        <f t="shared" si="16"/>
        <v>0</v>
      </c>
      <c r="R74" s="166">
        <f t="shared" si="16"/>
        <v>30</v>
      </c>
      <c r="S74" s="166">
        <f t="shared" si="16"/>
        <v>100</v>
      </c>
      <c r="T74" s="166">
        <f t="shared" si="16"/>
        <v>175</v>
      </c>
      <c r="U74" s="166">
        <f t="shared" si="16"/>
        <v>270</v>
      </c>
      <c r="V74" s="166">
        <f t="shared" si="16"/>
        <v>240</v>
      </c>
      <c r="W74" s="166">
        <f t="shared" si="16"/>
        <v>0</v>
      </c>
      <c r="X74" s="166">
        <f t="shared" si="16"/>
        <v>30</v>
      </c>
      <c r="Y74" s="166">
        <f t="shared" si="16"/>
        <v>115</v>
      </c>
      <c r="Z74" s="166">
        <f t="shared" si="16"/>
        <v>210</v>
      </c>
      <c r="AA74" s="166">
        <f t="shared" si="16"/>
        <v>160</v>
      </c>
      <c r="AB74" s="166">
        <f t="shared" si="16"/>
        <v>265</v>
      </c>
      <c r="AC74" s="166">
        <f t="shared" si="16"/>
        <v>0</v>
      </c>
      <c r="AD74" s="166">
        <f t="shared" si="16"/>
        <v>30</v>
      </c>
      <c r="AE74" s="166">
        <f t="shared" si="16"/>
        <v>1401</v>
      </c>
      <c r="AF74" s="166">
        <f t="shared" si="16"/>
        <v>3086</v>
      </c>
      <c r="AG74" s="166">
        <f t="shared" si="16"/>
        <v>120</v>
      </c>
    </row>
    <row r="75" spans="1:39" s="113" customFormat="1" ht="32.25" customHeight="1">
      <c r="A75" s="261" t="s">
        <v>27</v>
      </c>
      <c r="B75" s="262"/>
      <c r="C75" s="112"/>
      <c r="D75" s="162"/>
      <c r="E75" s="162"/>
      <c r="F75" s="162"/>
      <c r="G75" s="163"/>
      <c r="H75" s="163"/>
      <c r="I75" s="163"/>
      <c r="J75" s="163"/>
      <c r="K75" s="163"/>
      <c r="L75" s="163">
        <f>SUM(L21,L49,L60,L72)</f>
        <v>30</v>
      </c>
      <c r="M75" s="163"/>
      <c r="N75" s="163"/>
      <c r="O75" s="163"/>
      <c r="P75" s="163"/>
      <c r="Q75" s="163"/>
      <c r="R75" s="163">
        <f>SUM(R21,R49,R60,R72)</f>
        <v>30</v>
      </c>
      <c r="S75" s="163"/>
      <c r="T75" s="163"/>
      <c r="U75" s="163"/>
      <c r="V75" s="163"/>
      <c r="W75" s="163"/>
      <c r="X75" s="163">
        <f>SUM(X21,X49,X60,X72)</f>
        <v>30</v>
      </c>
      <c r="Y75" s="163"/>
      <c r="Z75" s="163"/>
      <c r="AA75" s="163"/>
      <c r="AB75" s="163"/>
      <c r="AC75" s="163"/>
      <c r="AD75" s="163">
        <f>SUM(AD21,AD49,AD60,AD72)</f>
        <v>30</v>
      </c>
      <c r="AE75" s="163"/>
      <c r="AF75" s="163"/>
      <c r="AG75" s="163"/>
    </row>
    <row r="76" spans="1:39" s="253" customFormat="1" ht="67.5" customHeight="1">
      <c r="A76" s="251" t="s">
        <v>141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</row>
    <row r="77" spans="1:39" s="113" customFormat="1" ht="409.5" customHeight="1">
      <c r="A77" s="254" t="s">
        <v>149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6"/>
    </row>
    <row r="78" spans="1:39" s="113" customFormat="1" ht="32.25" customHeight="1">
      <c r="B78" s="167"/>
      <c r="C78" s="168"/>
      <c r="D78" s="121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</row>
    <row r="79" spans="1:39" s="113" customFormat="1" ht="32.25" customHeight="1">
      <c r="B79" s="167"/>
      <c r="C79" s="168"/>
      <c r="D79" s="121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</row>
    <row r="80" spans="1:39" ht="248.25" customHeight="1"/>
    <row r="84" spans="1:39" s="24" customFormat="1" ht="32.25" customHeight="1">
      <c r="A84" s="1"/>
      <c r="B84" s="25"/>
      <c r="C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1"/>
      <c r="AI84" s="1"/>
      <c r="AJ84" s="1"/>
      <c r="AK84" s="1"/>
      <c r="AL84" s="1"/>
      <c r="AM84" s="1"/>
    </row>
  </sheetData>
  <mergeCells count="30">
    <mergeCell ref="A76:XFD76"/>
    <mergeCell ref="A77:AG77"/>
    <mergeCell ref="A60:B60"/>
    <mergeCell ref="A61:AG61"/>
    <mergeCell ref="A70:B70"/>
    <mergeCell ref="A71:AG71"/>
    <mergeCell ref="A73:B73"/>
    <mergeCell ref="A75:B75"/>
    <mergeCell ref="D8:F9"/>
    <mergeCell ref="G8:R8"/>
    <mergeCell ref="S8:AD8"/>
    <mergeCell ref="A51:AG51"/>
    <mergeCell ref="AF8:AF11"/>
    <mergeCell ref="AG8:AG11"/>
    <mergeCell ref="G9:L9"/>
    <mergeCell ref="M9:R9"/>
    <mergeCell ref="S9:X9"/>
    <mergeCell ref="Y9:AD9"/>
    <mergeCell ref="AE8:AE11"/>
    <mergeCell ref="A12:AG12"/>
    <mergeCell ref="A21:B21"/>
    <mergeCell ref="A22:AG22"/>
    <mergeCell ref="A49:B49"/>
    <mergeCell ref="A50:AG50"/>
    <mergeCell ref="G2:T2"/>
    <mergeCell ref="B3:U3"/>
    <mergeCell ref="W3:AD3"/>
    <mergeCell ref="A5:F5"/>
    <mergeCell ref="G5:AD5"/>
    <mergeCell ref="B4:AH4"/>
  </mergeCells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rowBreaks count="1" manualBreakCount="1">
    <brk id="41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II stopień stacjonarne</vt:lpstr>
      <vt:lpstr>II stopien niestacjonarne</vt:lpstr>
      <vt:lpstr>'II stopien niestacjonarne'!Obszar_wydruku</vt:lpstr>
      <vt:lpstr>'II stopień stacjonarne'!Obszar_wydruku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Beata Niebudek</cp:lastModifiedBy>
  <cp:lastPrinted>2020-02-18T14:29:24Z</cp:lastPrinted>
  <dcterms:created xsi:type="dcterms:W3CDTF">2019-01-10T10:10:10Z</dcterms:created>
  <dcterms:modified xsi:type="dcterms:W3CDTF">2020-02-18T14:37:43Z</dcterms:modified>
</cp:coreProperties>
</file>